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bookViews>
    <workbookView xWindow="0" yWindow="0" windowWidth="20160" windowHeight="8745" firstSheet="3" activeTab="3"/>
  </bookViews>
  <sheets>
    <sheet name="Titre" sheetId="40" state="hidden" r:id="rId1"/>
    <sheet name="Cahier des charges" sheetId="26" state="hidden" r:id="rId2"/>
    <sheet name="Liste candidats" sheetId="28" r:id="rId3"/>
    <sheet name="Critères d'évaluation" sheetId="42" r:id="rId4"/>
    <sheet name="Evaluation mécanique" sheetId="31" r:id="rId5"/>
    <sheet name="Evaluation mise en plan" sheetId="32" r:id="rId6"/>
    <sheet name="Mesure mécanique" sheetId="33" r:id="rId7"/>
    <sheet name="Gammes opératoires" sheetId="24" state="hidden" r:id="rId8"/>
    <sheet name="Feuille de contrôle" sheetId="25" state="hidden" r:id="rId9"/>
    <sheet name="Protocole de mesure" sheetId="47" r:id="rId10"/>
    <sheet name="Gammes pièce 1" sheetId="48" r:id="rId11"/>
    <sheet name="Gammes pièce 2" sheetId="49" r:id="rId12"/>
  </sheets>
  <externalReferences>
    <externalReference r:id="rId13"/>
    <externalReference r:id="rId14"/>
  </externalReferences>
  <definedNames>
    <definedName name="_2" localSheetId="5">#REF!</definedName>
    <definedName name="_2" localSheetId="10">#REF!</definedName>
    <definedName name="_2" localSheetId="11">#REF!</definedName>
    <definedName name="_2" localSheetId="6">#REF!</definedName>
    <definedName name="_2">#REF!</definedName>
    <definedName name="_pt1" localSheetId="5">#REF!</definedName>
    <definedName name="_pt1" localSheetId="10">#REF!</definedName>
    <definedName name="_pt1" localSheetId="11">#REF!</definedName>
    <definedName name="_pt1" localSheetId="6">#REF!</definedName>
    <definedName name="_pt1">#REF!</definedName>
    <definedName name="_pt2" localSheetId="5">#REF!</definedName>
    <definedName name="_pt2" localSheetId="10">#REF!</definedName>
    <definedName name="_pt2" localSheetId="11">#REF!</definedName>
    <definedName name="_pt2" localSheetId="6">#REF!</definedName>
    <definedName name="_pt2">#REF!</definedName>
    <definedName name="_pt3" localSheetId="5">#REF!</definedName>
    <definedName name="_pt3" localSheetId="10">#REF!</definedName>
    <definedName name="_pt3" localSheetId="11">#REF!</definedName>
    <definedName name="_pt3" localSheetId="6">#REF!</definedName>
    <definedName name="_pt3">#REF!</definedName>
    <definedName name="_Som1" localSheetId="5">#REF!</definedName>
    <definedName name="_Som1" localSheetId="10">#REF!</definedName>
    <definedName name="_Som1" localSheetId="11">#REF!</definedName>
    <definedName name="_Som1" localSheetId="6">#REF!</definedName>
    <definedName name="_Som1">#REF!</definedName>
    <definedName name="_som2" localSheetId="5">#REF!</definedName>
    <definedName name="_som2" localSheetId="10">#REF!</definedName>
    <definedName name="_som2" localSheetId="11">#REF!</definedName>
    <definedName name="_som2" localSheetId="6">#REF!</definedName>
    <definedName name="_som2">#REF!</definedName>
    <definedName name="_som3" localSheetId="5">#REF!</definedName>
    <definedName name="_som3" localSheetId="10">#REF!</definedName>
    <definedName name="_som3" localSheetId="11">#REF!</definedName>
    <definedName name="_som3" localSheetId="6">#REF!</definedName>
    <definedName name="_som3">#REF!</definedName>
    <definedName name="d" localSheetId="11">#REF!</definedName>
    <definedName name="d">#REF!</definedName>
    <definedName name="_xlnm.Print_Titles" localSheetId="2">'Liste candidats'!$1:$1</definedName>
    <definedName name="Montage" localSheetId="5">#REF!</definedName>
    <definedName name="Montage" localSheetId="10">#REF!</definedName>
    <definedName name="Montage" localSheetId="11">#REF!</definedName>
    <definedName name="Montage" localSheetId="6">#REF!</definedName>
    <definedName name="Montage">#REF!</definedName>
    <definedName name="no_partiel_1" localSheetId="10">'[1]Candidats mic'!$A$4</definedName>
    <definedName name="no_partiel_1" localSheetId="11">'[1]Candidats mic'!$A$4</definedName>
    <definedName name="no_partiel_1">'[2]Candidats mic'!$A$4</definedName>
    <definedName name="no_partiel_2" localSheetId="10">'[1]Candidats mic'!$A$5</definedName>
    <definedName name="no_partiel_2" localSheetId="11">'[1]Candidats mic'!$A$5</definedName>
    <definedName name="no_partiel_2">'[2]Candidats mic'!$A$5</definedName>
    <definedName name="no_partiel_3" localSheetId="10">'[1]Candidats mic'!$A$6</definedName>
    <definedName name="no_partiel_3" localSheetId="11">'[1]Candidats mic'!$A$6</definedName>
    <definedName name="no_partiel_3">'[2]Candidats mic'!$A$6</definedName>
    <definedName name="no_partiel_4" localSheetId="10">'[1]Candidats mic'!$A$7</definedName>
    <definedName name="no_partiel_4" localSheetId="11">'[1]Candidats mic'!$A$7</definedName>
    <definedName name="no_partiel_4">'[2]Candidats mic'!$A$7</definedName>
    <definedName name="no_partiel_5" localSheetId="10">'[1]Candidats mic'!$A$8</definedName>
    <definedName name="no_partiel_5" localSheetId="11">'[1]Candidats mic'!$A$8</definedName>
    <definedName name="no_partiel_5">'[2]Candidats mic'!$A$8</definedName>
    <definedName name="nom_partiel_1" localSheetId="10">'[1]Candidats mic'!$C$4</definedName>
    <definedName name="nom_partiel_1" localSheetId="11">'[1]Candidats mic'!$C$4</definedName>
    <definedName name="nom_partiel_1">'[2]Candidats mic'!$C$4</definedName>
    <definedName name="nom_partiel_2" localSheetId="10">'[1]Candidats mic'!$C$5</definedName>
    <definedName name="nom_partiel_2" localSheetId="11">'[1]Candidats mic'!$C$5</definedName>
    <definedName name="nom_partiel_2">'[2]Candidats mic'!$C$5</definedName>
    <definedName name="nom_partiel_3" localSheetId="10">'[1]Candidats mic'!$C$6</definedName>
    <definedName name="nom_partiel_3" localSheetId="11">'[1]Candidats mic'!$C$6</definedName>
    <definedName name="nom_partiel_3">'[2]Candidats mic'!$C$6</definedName>
    <definedName name="nom_partiel_4" localSheetId="10">'[1]Candidats mic'!$C$7</definedName>
    <definedName name="nom_partiel_4" localSheetId="11">'[1]Candidats mic'!$C$7</definedName>
    <definedName name="nom_partiel_4">'[2]Candidats mic'!$C$7</definedName>
    <definedName name="nom_partiel_5" localSheetId="10">'[1]Candidats mic'!$C$8</definedName>
    <definedName name="nom_partiel_5" localSheetId="11">'[1]Candidats mic'!$C$8</definedName>
    <definedName name="nom_partiel_5">'[2]Candidats mic'!$C$8</definedName>
    <definedName name="prenom_partiel_1" localSheetId="10">'[1]Candidats mic'!$D$4</definedName>
    <definedName name="prenom_partiel_1" localSheetId="11">'[1]Candidats mic'!$D$4</definedName>
    <definedName name="prenom_partiel_1">'[2]Candidats mic'!$D$4</definedName>
    <definedName name="prenom_partiel_2" localSheetId="10">'[1]Candidats mic'!$D$5</definedName>
    <definedName name="prenom_partiel_2" localSheetId="11">'[1]Candidats mic'!$D$5</definedName>
    <definedName name="prenom_partiel_2">'[2]Candidats mic'!$D$5</definedName>
    <definedName name="prenom_partiel_3" localSheetId="10">'[1]Candidats mic'!$D$6</definedName>
    <definedName name="prenom_partiel_3" localSheetId="11">'[1]Candidats mic'!$D$6</definedName>
    <definedName name="prenom_partiel_3">'[2]Candidats mic'!$D$6</definedName>
    <definedName name="prenom_partiel_4" localSheetId="10">'[1]Candidats mic'!$D$7</definedName>
    <definedName name="prenom_partiel_4" localSheetId="11">'[1]Candidats mic'!$D$7</definedName>
    <definedName name="prenom_partiel_4">'[2]Candidats mic'!$D$7</definedName>
    <definedName name="prenom_partiel_5" localSheetId="10">'[1]Candidats mic'!$D$8</definedName>
    <definedName name="prenom_partiel_5" localSheetId="11">'[1]Candidats mic'!$D$8</definedName>
    <definedName name="prenom_partiel_5">'[2]Candidats mic'!$D$8</definedName>
    <definedName name="Print_Area" localSheetId="2">'Liste candidats'!$A$1:$I$21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8" i="42" l="1"/>
  <c r="C7" i="42"/>
  <c r="C6" i="42"/>
  <c r="C4" i="42"/>
  <c r="C3" i="42"/>
  <c r="Y6" i="32" l="1"/>
  <c r="Y7" i="32"/>
  <c r="Y8" i="32"/>
  <c r="Y9" i="32"/>
  <c r="Y10" i="32"/>
  <c r="Y11" i="32"/>
  <c r="Y12" i="32"/>
  <c r="Y13" i="32"/>
  <c r="Y14" i="32"/>
  <c r="Y15" i="32"/>
  <c r="Y16" i="32"/>
  <c r="Y17" i="32"/>
  <c r="Y18" i="32"/>
  <c r="Y19" i="32"/>
  <c r="Y20" i="32"/>
  <c r="Y21" i="32"/>
  <c r="Y22" i="32"/>
  <c r="Y23" i="32"/>
  <c r="Y24" i="32"/>
  <c r="Y5" i="32"/>
  <c r="Y4" i="32"/>
  <c r="T6" i="32"/>
  <c r="T7" i="32"/>
  <c r="T8" i="32"/>
  <c r="T9" i="32"/>
  <c r="T10" i="32"/>
  <c r="T11" i="32"/>
  <c r="T12" i="32"/>
  <c r="T13" i="32"/>
  <c r="T14" i="32"/>
  <c r="T15" i="32"/>
  <c r="T16" i="32"/>
  <c r="T17" i="32"/>
  <c r="T18" i="32"/>
  <c r="T19" i="32"/>
  <c r="T20" i="32"/>
  <c r="T21" i="32"/>
  <c r="T22" i="32"/>
  <c r="T23" i="32"/>
  <c r="T24" i="32"/>
  <c r="T5" i="32"/>
  <c r="T4" i="32"/>
  <c r="N4" i="32"/>
  <c r="N24" i="32"/>
  <c r="N23" i="32"/>
  <c r="N22" i="32"/>
  <c r="N21" i="32"/>
  <c r="N20" i="32"/>
  <c r="N19" i="32"/>
  <c r="N18" i="32"/>
  <c r="N17" i="32"/>
  <c r="N16" i="32"/>
  <c r="N15" i="32"/>
  <c r="N14" i="32"/>
  <c r="N13" i="32"/>
  <c r="N12" i="32"/>
  <c r="N11" i="32"/>
  <c r="N10" i="32"/>
  <c r="N9" i="32"/>
  <c r="N8" i="32"/>
  <c r="N7" i="32"/>
  <c r="N6" i="32"/>
  <c r="N5" i="32"/>
  <c r="G6" i="32"/>
  <c r="G7" i="32"/>
  <c r="G8" i="32"/>
  <c r="G9" i="32"/>
  <c r="G10" i="32"/>
  <c r="G11" i="32"/>
  <c r="G12" i="32"/>
  <c r="G13" i="32"/>
  <c r="G14" i="32"/>
  <c r="G15" i="32"/>
  <c r="G16" i="32"/>
  <c r="G17" i="32"/>
  <c r="G18" i="32"/>
  <c r="G19" i="32"/>
  <c r="G20" i="32"/>
  <c r="G21" i="32"/>
  <c r="G22" i="32"/>
  <c r="G23" i="32"/>
  <c r="G24" i="32"/>
  <c r="G5" i="32"/>
  <c r="G4" i="32"/>
  <c r="AB22" i="32" l="1"/>
  <c r="AB20" i="32"/>
  <c r="AB12" i="32"/>
  <c r="AD12" i="32" s="1"/>
  <c r="AB18" i="32"/>
  <c r="AD18" i="32" s="1"/>
  <c r="AB14" i="32"/>
  <c r="AB10" i="32"/>
  <c r="AD10" i="32" s="1"/>
  <c r="AB6" i="32"/>
  <c r="AD6" i="32" s="1"/>
  <c r="AB21" i="32"/>
  <c r="AD21" i="32" s="1"/>
  <c r="AB17" i="32"/>
  <c r="AB13" i="32"/>
  <c r="AD13" i="32" s="1"/>
  <c r="AB9" i="32"/>
  <c r="AD9" i="32" s="1"/>
  <c r="AB24" i="32"/>
  <c r="AD24" i="32" s="1"/>
  <c r="AB16" i="32"/>
  <c r="AB8" i="32"/>
  <c r="AB4" i="32"/>
  <c r="AB23" i="32"/>
  <c r="AD23" i="32" s="1"/>
  <c r="AB19" i="32"/>
  <c r="AB15" i="32"/>
  <c r="AD15" i="32" s="1"/>
  <c r="AB11" i="32"/>
  <c r="AD11" i="32" s="1"/>
  <c r="AB7" i="32"/>
  <c r="AD7" i="32" s="1"/>
  <c r="AB5" i="32"/>
  <c r="AD14" i="32"/>
  <c r="AD22" i="32"/>
  <c r="AD19" i="32"/>
  <c r="AD16" i="32"/>
  <c r="AD20" i="32"/>
  <c r="AD8" i="32"/>
  <c r="AD5" i="32"/>
  <c r="AD17" i="32"/>
  <c r="T3" i="33"/>
  <c r="D3" i="31" s="1"/>
  <c r="C5" i="42" l="1"/>
  <c r="C9" i="42" s="1"/>
  <c r="H3" i="31"/>
  <c r="C19" i="42"/>
  <c r="T5" i="33"/>
  <c r="D5" i="31" s="1"/>
  <c r="H5" i="31" s="1"/>
  <c r="J5" i="31" s="1"/>
  <c r="T6" i="33"/>
  <c r="D6" i="31" s="1"/>
  <c r="H6" i="31" s="1"/>
  <c r="J6" i="31" s="1"/>
  <c r="T7" i="33"/>
  <c r="D7" i="31" s="1"/>
  <c r="H7" i="31" s="1"/>
  <c r="J7" i="31" s="1"/>
  <c r="T8" i="33"/>
  <c r="D8" i="31" s="1"/>
  <c r="H8" i="31" s="1"/>
  <c r="J8" i="31" s="1"/>
  <c r="T9" i="33"/>
  <c r="D9" i="31" s="1"/>
  <c r="H9" i="31" s="1"/>
  <c r="J9" i="31" s="1"/>
  <c r="T10" i="33"/>
  <c r="D10" i="31" s="1"/>
  <c r="H10" i="31" s="1"/>
  <c r="J10" i="31" s="1"/>
  <c r="T11" i="33"/>
  <c r="D11" i="31" s="1"/>
  <c r="H11" i="31" s="1"/>
  <c r="J11" i="31" s="1"/>
  <c r="T12" i="33"/>
  <c r="D12" i="31" s="1"/>
  <c r="H12" i="31" s="1"/>
  <c r="J12" i="31" s="1"/>
  <c r="T13" i="33"/>
  <c r="D13" i="31" s="1"/>
  <c r="H13" i="31" s="1"/>
  <c r="J13" i="31" s="1"/>
  <c r="T14" i="33"/>
  <c r="D14" i="31" s="1"/>
  <c r="H14" i="31" s="1"/>
  <c r="J14" i="31" s="1"/>
  <c r="T15" i="33"/>
  <c r="D15" i="31" s="1"/>
  <c r="H15" i="31" s="1"/>
  <c r="J15" i="31" s="1"/>
  <c r="T16" i="33"/>
  <c r="D16" i="31" s="1"/>
  <c r="H16" i="31" s="1"/>
  <c r="J16" i="31" s="1"/>
  <c r="T17" i="33"/>
  <c r="D17" i="31" s="1"/>
  <c r="H17" i="31" s="1"/>
  <c r="J17" i="31" s="1"/>
  <c r="T18" i="33"/>
  <c r="D18" i="31" s="1"/>
  <c r="H18" i="31" s="1"/>
  <c r="J18" i="31" s="1"/>
  <c r="T19" i="33"/>
  <c r="D19" i="31" s="1"/>
  <c r="H19" i="31" s="1"/>
  <c r="J19" i="31" s="1"/>
  <c r="T20" i="33"/>
  <c r="D20" i="31" s="1"/>
  <c r="H20" i="31" s="1"/>
  <c r="J20" i="31" s="1"/>
  <c r="T21" i="33"/>
  <c r="D21" i="31" s="1"/>
  <c r="H21" i="31" s="1"/>
  <c r="J21" i="31" s="1"/>
  <c r="T22" i="33"/>
  <c r="D22" i="31" s="1"/>
  <c r="H22" i="31" s="1"/>
  <c r="J22" i="31" s="1"/>
  <c r="T23" i="33"/>
  <c r="D23" i="31" s="1"/>
  <c r="H23" i="31" s="1"/>
  <c r="J23" i="31" s="1"/>
  <c r="A23" i="33"/>
  <c r="A22" i="33"/>
  <c r="A21" i="33"/>
  <c r="A20" i="33"/>
  <c r="A19" i="33"/>
  <c r="A18" i="33"/>
  <c r="A17" i="33"/>
  <c r="A16" i="33"/>
  <c r="A15" i="33"/>
  <c r="A14" i="33"/>
  <c r="A13" i="33"/>
  <c r="A12" i="33"/>
  <c r="A11" i="33"/>
  <c r="A10" i="33"/>
  <c r="A9" i="33"/>
  <c r="A8" i="33"/>
  <c r="A7" i="33"/>
  <c r="A6" i="33"/>
  <c r="A5" i="33"/>
  <c r="T4" i="33"/>
  <c r="D4" i="31" s="1"/>
  <c r="H4" i="31" s="1"/>
  <c r="J4" i="31" s="1"/>
  <c r="A4" i="33"/>
  <c r="A24" i="32"/>
  <c r="A23" i="32"/>
  <c r="A22" i="32"/>
  <c r="A21" i="32"/>
  <c r="A20" i="32"/>
  <c r="A19" i="32"/>
  <c r="A18" i="32"/>
  <c r="A17" i="32"/>
  <c r="A16" i="32"/>
  <c r="A15" i="32"/>
  <c r="A14" i="32"/>
  <c r="A13" i="32"/>
  <c r="A12" i="32"/>
  <c r="A11" i="32"/>
  <c r="A10" i="32"/>
  <c r="A9" i="32"/>
  <c r="A8" i="32"/>
  <c r="A7" i="32"/>
  <c r="A6" i="32"/>
  <c r="A5" i="32"/>
  <c r="A22" i="31"/>
  <c r="A23" i="31"/>
  <c r="A21" i="31"/>
  <c r="A20" i="31"/>
  <c r="A19" i="31"/>
  <c r="A18" i="31"/>
  <c r="A17" i="31"/>
  <c r="A16" i="31"/>
  <c r="A15" i="31"/>
  <c r="A14" i="31"/>
  <c r="A13" i="31"/>
  <c r="A12" i="31"/>
  <c r="A11" i="31"/>
  <c r="A10" i="31"/>
  <c r="A9" i="31"/>
  <c r="A8" i="31"/>
  <c r="A7" i="31"/>
  <c r="A6" i="31"/>
  <c r="A5" i="31"/>
  <c r="A4" i="31"/>
  <c r="E21" i="28" l="1"/>
  <c r="I21" i="28" s="1"/>
  <c r="E17" i="28"/>
  <c r="I17" i="28" s="1"/>
  <c r="E15" i="28"/>
  <c r="I15" i="28" s="1"/>
  <c r="E13" i="28"/>
  <c r="I13" i="28" s="1"/>
  <c r="E11" i="28"/>
  <c r="I11" i="28" s="1"/>
  <c r="E9" i="28"/>
  <c r="I9" i="28" s="1"/>
  <c r="E7" i="28"/>
  <c r="I7" i="28" s="1"/>
  <c r="G10" i="28"/>
  <c r="G18" i="28"/>
  <c r="E20" i="28"/>
  <c r="I20" i="28" s="1"/>
  <c r="E18" i="28"/>
  <c r="I18" i="28" s="1"/>
  <c r="E16" i="28"/>
  <c r="I16" i="28" s="1"/>
  <c r="E14" i="28"/>
  <c r="I14" i="28" s="1"/>
  <c r="E12" i="28"/>
  <c r="I12" i="28" s="1"/>
  <c r="E10" i="28"/>
  <c r="I10" i="28" s="1"/>
  <c r="E8" i="28"/>
  <c r="I8" i="28" s="1"/>
  <c r="E6" i="28"/>
  <c r="I6" i="28" s="1"/>
  <c r="G14" i="28"/>
  <c r="E19" i="28"/>
  <c r="I19" i="28" s="1"/>
  <c r="E5" i="28"/>
  <c r="I5" i="28" s="1"/>
  <c r="G6" i="28"/>
  <c r="K6" i="28" s="1"/>
  <c r="E4" i="28"/>
  <c r="I4" i="28" s="1"/>
  <c r="E3" i="28"/>
  <c r="I3" i="28" s="1"/>
  <c r="E2" i="28"/>
  <c r="G21" i="28"/>
  <c r="G17" i="28"/>
  <c r="G13" i="28"/>
  <c r="G9" i="28"/>
  <c r="G5" i="28"/>
  <c r="G20" i="28"/>
  <c r="G16" i="28"/>
  <c r="G12" i="28"/>
  <c r="G8" i="28"/>
  <c r="G19" i="28"/>
  <c r="G15" i="28"/>
  <c r="G11" i="28"/>
  <c r="G7" i="28"/>
  <c r="K1" i="28"/>
  <c r="K11" i="28" l="1"/>
  <c r="K21" i="28"/>
  <c r="K14" i="28"/>
  <c r="K19" i="28"/>
  <c r="K20" i="28"/>
  <c r="K17" i="28"/>
  <c r="K16" i="28"/>
  <c r="K13" i="28"/>
  <c r="K8" i="28"/>
  <c r="K5" i="28"/>
  <c r="K10" i="28"/>
  <c r="K7" i="28"/>
  <c r="K15" i="28"/>
  <c r="K12" i="28"/>
  <c r="K9" i="28"/>
  <c r="K18" i="28"/>
  <c r="G4" i="28"/>
  <c r="K4" i="28" s="1"/>
  <c r="G2" i="28"/>
  <c r="K2" i="28" s="1"/>
  <c r="G3" i="28"/>
  <c r="K3" i="28" s="1"/>
  <c r="I2" i="28" l="1"/>
</calcChain>
</file>

<file path=xl/sharedStrings.xml><?xml version="1.0" encoding="utf-8"?>
<sst xmlns="http://schemas.openxmlformats.org/spreadsheetml/2006/main" count="285" uniqueCount="222">
  <si>
    <t>Total point</t>
  </si>
  <si>
    <t>N°</t>
  </si>
  <si>
    <t>Description des opérations</t>
  </si>
  <si>
    <t>Dimensions nominales</t>
  </si>
  <si>
    <t>Résultats</t>
  </si>
  <si>
    <t>Pièce :</t>
  </si>
  <si>
    <t>N° dessin :</t>
  </si>
  <si>
    <t>Projet :</t>
  </si>
  <si>
    <t>Durée :</t>
  </si>
  <si>
    <t>12 heures</t>
  </si>
  <si>
    <t>Planning :</t>
  </si>
  <si>
    <t>Cahier des charges :</t>
  </si>
  <si>
    <t xml:space="preserve">Nom </t>
  </si>
  <si>
    <t>Prénom</t>
  </si>
  <si>
    <t>Entreprise</t>
  </si>
  <si>
    <t>Note TPP</t>
  </si>
  <si>
    <t>Tour Schaublin 102 ou équivalent</t>
  </si>
  <si>
    <t>Fraiseuse Schaublin 13 ou équivalent</t>
  </si>
  <si>
    <t>Perceuse avec table croisée ou équivalent</t>
  </si>
  <si>
    <t>N° 
candidat</t>
  </si>
  <si>
    <t>N° 
candidats</t>
  </si>
  <si>
    <t>Nb pts max</t>
  </si>
  <si>
    <t>N° 
Candidat</t>
  </si>
  <si>
    <t>Nb pt max</t>
  </si>
  <si>
    <t>Total points</t>
  </si>
  <si>
    <t>Machines et matériel :</t>
  </si>
  <si>
    <t>Max</t>
  </si>
  <si>
    <t>Candidat 1</t>
  </si>
  <si>
    <t>Candidat 2</t>
  </si>
  <si>
    <t>Candidat 3</t>
  </si>
  <si>
    <t>Candidat 4</t>
  </si>
  <si>
    <t>Candidat 5</t>
  </si>
  <si>
    <t>Candidat 6</t>
  </si>
  <si>
    <t>Candidat 7</t>
  </si>
  <si>
    <t>Candidat 8</t>
  </si>
  <si>
    <t>Candidat 9</t>
  </si>
  <si>
    <t>Candidat 10</t>
  </si>
  <si>
    <t>Candidat 11</t>
  </si>
  <si>
    <t>Candidat 12</t>
  </si>
  <si>
    <t>Candidat 13</t>
  </si>
  <si>
    <t>Candidat 14</t>
  </si>
  <si>
    <t>Candidat 15</t>
  </si>
  <si>
    <t>Candidat 16</t>
  </si>
  <si>
    <t>Candidat 17</t>
  </si>
  <si>
    <t>Candidat 18</t>
  </si>
  <si>
    <t>Candidat 19</t>
  </si>
  <si>
    <t>Candidat 20</t>
  </si>
  <si>
    <t>N°
Outils</t>
  </si>
  <si>
    <t>tr/min</t>
  </si>
  <si>
    <t>Instruments de contrôle</t>
  </si>
  <si>
    <t>Dimensions  
mesurées</t>
  </si>
  <si>
    <t>Bon</t>
  </si>
  <si>
    <t>Rebut</t>
  </si>
  <si>
    <t>Place pour les travaux manuels</t>
  </si>
  <si>
    <t>Session :</t>
  </si>
  <si>
    <t>N° candidat :</t>
  </si>
  <si>
    <t>Généralités :</t>
  </si>
  <si>
    <t>Description sommaire :</t>
  </si>
  <si>
    <t>Pièce : 2</t>
  </si>
  <si>
    <t>Examen partiel TPP</t>
  </si>
  <si>
    <t>Micromécanicien - micromécanicienne CFC</t>
  </si>
  <si>
    <t xml:space="preserve">Tous droits réservés </t>
  </si>
  <si>
    <t>Utilisation correcte des machines</t>
  </si>
  <si>
    <t>Critères d'évaluation</t>
  </si>
  <si>
    <t>Remarques (exemples non exhaustifs)</t>
  </si>
  <si>
    <t>TOTAL</t>
  </si>
  <si>
    <t xml:space="preserve">Pts
max. </t>
  </si>
  <si>
    <t>Note entière ou demi-note</t>
  </si>
  <si>
    <t>Demi-note ou note entière pos. 1</t>
  </si>
  <si>
    <t>Demi-note ou note entière pos. 2</t>
  </si>
  <si>
    <t>Note 
pos. 2</t>
  </si>
  <si>
    <t>Note
pos. 1</t>
  </si>
  <si>
    <t>Respect des règles de sécurité des machines
Adapte la fréquence de rotation à l'outil
Nettoie la machine à la fin de son travail</t>
  </si>
  <si>
    <t>Appui à ressort</t>
  </si>
  <si>
    <t>M2</t>
  </si>
  <si>
    <t>DX-016-0002</t>
  </si>
  <si>
    <t>DX-016-0005</t>
  </si>
  <si>
    <r>
      <t xml:space="preserve">Longueur  53 </t>
    </r>
    <r>
      <rPr>
        <sz val="9"/>
        <color rgb="FF000000"/>
        <rFont val="Arial"/>
        <family val="2"/>
      </rPr>
      <t>±0.15</t>
    </r>
  </si>
  <si>
    <r>
      <t xml:space="preserve">Longueur  33 </t>
    </r>
    <r>
      <rPr>
        <sz val="9"/>
        <color rgb="FF000000"/>
        <rFont val="Arial"/>
        <family val="2"/>
      </rPr>
      <t>±0.15</t>
    </r>
  </si>
  <si>
    <r>
      <t xml:space="preserve">Longueur  6 </t>
    </r>
    <r>
      <rPr>
        <sz val="9"/>
        <color rgb="FF000000"/>
        <rFont val="Arial"/>
        <family val="2"/>
      </rPr>
      <t>±0.05</t>
    </r>
  </si>
  <si>
    <r>
      <t xml:space="preserve">Profondeur  8 </t>
    </r>
    <r>
      <rPr>
        <sz val="9"/>
        <color rgb="FF000000"/>
        <rFont val="Arial"/>
        <family val="2"/>
      </rPr>
      <t>±0.10</t>
    </r>
  </si>
  <si>
    <r>
      <t>Ø</t>
    </r>
    <r>
      <rPr>
        <sz val="11"/>
        <color rgb="FF000000"/>
        <rFont val="Calibri"/>
        <family val="2"/>
      </rPr>
      <t xml:space="preserve"> </t>
    </r>
    <r>
      <rPr>
        <sz val="11"/>
        <color rgb="FF000000"/>
        <rFont val="Arial"/>
        <family val="2"/>
      </rPr>
      <t>14</t>
    </r>
    <r>
      <rPr>
        <sz val="9"/>
        <color rgb="FF000000"/>
        <rFont val="Arial"/>
        <family val="2"/>
      </rPr>
      <t xml:space="preserve"> ±0.10</t>
    </r>
  </si>
  <si>
    <r>
      <t xml:space="preserve">Ø 12 </t>
    </r>
    <r>
      <rPr>
        <sz val="9"/>
        <color rgb="FF000000"/>
        <rFont val="Arial"/>
        <family val="2"/>
      </rPr>
      <t>±0.10</t>
    </r>
  </si>
  <si>
    <r>
      <t>Ø 8 g6</t>
    </r>
    <r>
      <rPr>
        <sz val="9"/>
        <color rgb="FF000000"/>
        <rFont val="Arial"/>
        <family val="2"/>
      </rPr>
      <t xml:space="preserve">  (-0.005/-0.014)</t>
    </r>
  </si>
  <si>
    <r>
      <t xml:space="preserve">Ø 5 </t>
    </r>
    <r>
      <rPr>
        <sz val="9"/>
        <color rgb="FF000000"/>
        <rFont val="Arial"/>
        <family val="2"/>
      </rPr>
      <t>0/-0.02</t>
    </r>
  </si>
  <si>
    <r>
      <t>Longueur 4</t>
    </r>
    <r>
      <rPr>
        <sz val="9"/>
        <color rgb="FF000000"/>
        <rFont val="Arial"/>
        <family val="2"/>
      </rPr>
      <t xml:space="preserve"> 0/+1 (M2)</t>
    </r>
  </si>
  <si>
    <r>
      <rPr>
        <sz val="11"/>
        <color rgb="FF000000"/>
        <rFont val="Symbol"/>
        <family val="1"/>
        <charset val="2"/>
      </rPr>
      <t>Æ</t>
    </r>
    <r>
      <rPr>
        <sz val="11"/>
        <color rgb="FF000000"/>
        <rFont val="Arial"/>
        <family val="2"/>
      </rPr>
      <t xml:space="preserve"> 8.5 </t>
    </r>
    <r>
      <rPr>
        <sz val="9"/>
        <color rgb="FF000000"/>
        <rFont val="Arial"/>
        <family val="2"/>
      </rPr>
      <t>±0.01</t>
    </r>
  </si>
  <si>
    <r>
      <rPr>
        <sz val="11"/>
        <color rgb="FF000000"/>
        <rFont val="Symbol"/>
        <family val="1"/>
        <charset val="2"/>
      </rPr>
      <t>Æ</t>
    </r>
    <r>
      <rPr>
        <sz val="11"/>
        <color rgb="FF000000"/>
        <rFont val="Arial"/>
        <family val="2"/>
      </rPr>
      <t xml:space="preserve"> 5 </t>
    </r>
    <r>
      <rPr>
        <sz val="9"/>
        <color rgb="FF000000"/>
        <rFont val="Arial"/>
        <family val="2"/>
      </rPr>
      <t>-0.01/-0.03</t>
    </r>
  </si>
  <si>
    <r>
      <t xml:space="preserve">Longueur 4 </t>
    </r>
    <r>
      <rPr>
        <sz val="9"/>
        <color rgb="FF000000"/>
        <rFont val="Arial"/>
        <family val="2"/>
      </rPr>
      <t>±0.05</t>
    </r>
  </si>
  <si>
    <t xml:space="preserve">       /0.02/A</t>
  </si>
  <si>
    <r>
      <t xml:space="preserve">Longueur 10 </t>
    </r>
    <r>
      <rPr>
        <sz val="9"/>
        <color rgb="FF000000"/>
        <rFont val="Arial"/>
        <family val="2"/>
      </rPr>
      <t>±0.1</t>
    </r>
  </si>
  <si>
    <t>Vous devez réaliser la fabrication et le montage de cet appui à ressort. Cet outillage permet de maintenir une pièce en butée lors d'opérations sans effort, par exemple du gravage laser.</t>
  </si>
  <si>
    <r>
      <rPr>
        <b/>
        <sz val="11"/>
        <rFont val="Arial"/>
        <family val="2"/>
      </rPr>
      <t>Sécurité au travail, de la protection de la santé et de l'environnement</t>
    </r>
    <r>
      <rPr>
        <sz val="11"/>
        <rFont val="Arial"/>
        <family val="2"/>
      </rPr>
      <t xml:space="preserve">
Utilisation des moyens de protection personnel et application des principes d'ergonomie pendant le travail 
Récupération des copeaux et des déchets</t>
    </r>
  </si>
  <si>
    <r>
      <rPr>
        <b/>
        <sz val="11"/>
        <rFont val="Arial"/>
        <family val="2"/>
      </rPr>
      <t>Réalisation des pièces</t>
    </r>
    <r>
      <rPr>
        <sz val="11"/>
        <rFont val="Arial"/>
        <family val="2"/>
      </rPr>
      <t xml:space="preserve">
Usinage des pièces selon les gammes opératoires
Respect des formes et des dimensions des dessins
Utilisation de différents produits en adéquation avec les étapes d'usinage
Livraison de l'ensemble de pièces assemblé et ébavuré en respectant les normes sur les dessins</t>
    </r>
  </si>
  <si>
    <r>
      <rPr>
        <b/>
        <sz val="11"/>
        <rFont val="Arial"/>
        <family val="2"/>
      </rPr>
      <t>Contrôle de qualité</t>
    </r>
    <r>
      <rPr>
        <sz val="11"/>
        <rFont val="Arial"/>
        <family val="2"/>
      </rPr>
      <t xml:space="preserve">
Utilisation du/des protocole-s de contrôle
Utilisation et rangement avec soin des outils de mesure</t>
    </r>
  </si>
  <si>
    <r>
      <rPr>
        <b/>
        <sz val="11"/>
        <rFont val="Arial"/>
        <family val="2"/>
      </rPr>
      <t>Entretien du parc machines</t>
    </r>
    <r>
      <rPr>
        <sz val="11"/>
        <rFont val="Arial"/>
        <family val="2"/>
      </rPr>
      <t xml:space="preserve">
Exécution du travail en veillant au bon fonctionnement des machines et en respectant le matériel
Nettoyage des machines après utilisation</t>
    </r>
  </si>
  <si>
    <t>Indication au sujet de l'évaluation :
(20 %)</t>
  </si>
  <si>
    <t>Résultat et efficience :
(80 %)</t>
  </si>
  <si>
    <r>
      <rPr>
        <b/>
        <sz val="11"/>
        <rFont val="Arial"/>
        <family val="2"/>
      </rPr>
      <t>Organisation et préparation du travail</t>
    </r>
    <r>
      <rPr>
        <sz val="11"/>
        <rFont val="Arial"/>
        <family val="2"/>
      </rPr>
      <t xml:space="preserve">
Elaboration des gammes opératoire
Préparation et sélection des outils et moyens de serrage avant l'usinage
Gestion du temps des opérations</t>
    </r>
  </si>
  <si>
    <r>
      <t>Pièce : 5</t>
    </r>
    <r>
      <rPr>
        <b/>
        <sz val="10"/>
        <color rgb="FF000000"/>
        <rFont val="Arial"/>
        <family val="2"/>
      </rPr>
      <t xml:space="preserve"> (1)</t>
    </r>
  </si>
  <si>
    <r>
      <t>Pièce : 5</t>
    </r>
    <r>
      <rPr>
        <b/>
        <sz val="10"/>
        <color rgb="FF000000"/>
        <rFont val="Arial"/>
        <family val="2"/>
      </rPr>
      <t xml:space="preserve"> (2)</t>
    </r>
  </si>
  <si>
    <t>Couleurs</t>
  </si>
  <si>
    <t>Attribution des notes</t>
  </si>
  <si>
    <t>Métrologie pièce</t>
  </si>
  <si>
    <t>Modèle</t>
  </si>
  <si>
    <t>Aucun dépassement de temps ne pourra être accepté. Chaque partie d'examen sera interrompue après le temps imposé.</t>
  </si>
  <si>
    <t>Les travaux non réalisés conduisent à une déduction correspondante lors de l'évaluation.</t>
  </si>
  <si>
    <t>Organiser son travail.</t>
  </si>
  <si>
    <t>Réaliser les gammes opératoires pour les pièces DX-016-0002 et DX-016-0005 (2 fois).</t>
  </si>
  <si>
    <t>Sélectionner ses outils et les monter.</t>
  </si>
  <si>
    <t>Régler les machines ainsi que les vitesses de coupe et les avances.</t>
  </si>
  <si>
    <t>Réaliser les différents usinages.</t>
  </si>
  <si>
    <t>Remplir les fiches de contrôle.</t>
  </si>
  <si>
    <t>Assembler les composants.</t>
  </si>
  <si>
    <t>Nettoyer sa place de travail.</t>
  </si>
  <si>
    <t>Utiliser les normes de sécurité au travail, de protection de la santé et de l’environnement.</t>
  </si>
  <si>
    <t>Selon l'organisation des centres de formation.</t>
  </si>
  <si>
    <t>Note entière ou demi-note 
pos. 1 (40 %)</t>
  </si>
  <si>
    <t>Note entière ou demi-note 
pos. 2 (60 %)</t>
  </si>
  <si>
    <t>Mettre sur plan une étude</t>
  </si>
  <si>
    <t>Cote les pièces en respectant les normes</t>
  </si>
  <si>
    <t>Questionnaire sur les normes</t>
  </si>
  <si>
    <t>Nb de vue, coupe, …</t>
  </si>
  <si>
    <t>Exactitude</t>
  </si>
  <si>
    <t>Propreté</t>
  </si>
  <si>
    <t>Cotes</t>
  </si>
  <si>
    <t>Propreté (écriture)</t>
  </si>
  <si>
    <t>Indication (cartouche, …)</t>
  </si>
  <si>
    <t>Matière / référence normes</t>
  </si>
  <si>
    <t>Identifie les pièces à dessiner et remplit les indications</t>
  </si>
  <si>
    <t>Indications (échelles, cartouche, …)</t>
  </si>
  <si>
    <t>Qualité des traits</t>
  </si>
  <si>
    <t>Exactidude</t>
  </si>
  <si>
    <t>Planifie les opérations d'usinage en fonction des gammes opératoires</t>
  </si>
  <si>
    <t>Règle et monte les éléments de machines</t>
  </si>
  <si>
    <t>Usine les pièces selon les documents</t>
  </si>
  <si>
    <t>Réalisation d'usinage et d'application des directives de sécurité au travail, de protectection de la santé et de l'envirronement</t>
  </si>
  <si>
    <t>Application des directives SST et protection de l'environnement</t>
  </si>
  <si>
    <t>Pos. 1 :  Réalisation d'usinage et d'application des directives de sécurité au travail, de protectection de la santé et de l'envirronement (3h)</t>
  </si>
  <si>
    <t>Pos. 2 :  Mise en plan (5h)</t>
  </si>
  <si>
    <t>a. Identifie les pièces à dessiner et remplit les indications (1h30)</t>
  </si>
  <si>
    <t>b. cote les pièces en respectant les normes (1h30)</t>
  </si>
  <si>
    <t>e. Questionnaire sur les normes (30 min)</t>
  </si>
  <si>
    <t>c. Réalise une esquise à main levée (45 min)</t>
  </si>
  <si>
    <t>Ajoute les cotes, tolérances et indications nécessaires sur un dessin</t>
  </si>
  <si>
    <t>Répond aux questions</t>
  </si>
  <si>
    <t xml:space="preserve">Contrôle la conformité
</t>
  </si>
  <si>
    <t>Dessine une pièce d'un ensemble</t>
  </si>
  <si>
    <t>d. Indique les références des éléments standardisés dans une nomenclature
 (45 min)</t>
  </si>
  <si>
    <t>Réalisation d'une nomenclature en désignant  les éléments standardisés à l'aide de l'extrait de normes</t>
  </si>
  <si>
    <t>a. Planifie les opérations d'usinage en fonction des gammes opératoires</t>
  </si>
  <si>
    <t>b. Règle et monte les éléments de machines</t>
  </si>
  <si>
    <t>c. Usine les pièces selon les documents</t>
  </si>
  <si>
    <t>d. Utilisation correcte des machines</t>
  </si>
  <si>
    <t>e. Contrôle la conformité</t>
  </si>
  <si>
    <t>f. Application des directives SST et protection de l'environnement</t>
  </si>
  <si>
    <t xml:space="preserve">
Contrôle le matériel, les outils et l'outillage et manipule correctement les outils
</t>
  </si>
  <si>
    <t>Sélectionne les vitesses de coupe et les avances selon la gamme opératoire 
Livre un ensemble monté
Monte les composants selon les gammes opératoires
Effectue la mise au point</t>
  </si>
  <si>
    <t>Suit la gamme opératoire
Sélectionne les moyens de serrage et les posages adéquats
Respect des formes, des dimensions, des côtes et des tolérances</t>
  </si>
  <si>
    <t>Remplit correctement son protocole de mesure (aspect fonctionnel et esthétique)</t>
  </si>
  <si>
    <t>Elimination des déchets et des produits d'usinage
Utilisation écologique et économique des machines et des matières
Utilisation appropriée de son équipement de protections individuelles</t>
  </si>
  <si>
    <t xml:space="preserve">Dessine à main levée une esquisse en 3D d'une pièce </t>
  </si>
  <si>
    <t xml:space="preserve">D'après le tableau de correction, les experts mesurent les différentes cotes mentionnées et 
attribuent les points selon la ligne "Nb pts max". (système de tout ou rien : 0 ou pts max) </t>
  </si>
  <si>
    <t xml:space="preserve">Propreté </t>
  </si>
  <si>
    <t>Réalise une esquise 3D à main levée</t>
  </si>
  <si>
    <t>Indique les références des éléments standardisés</t>
  </si>
  <si>
    <t>8  H7</t>
  </si>
  <si>
    <r>
      <rPr>
        <sz val="10"/>
        <rFont val="Calibri"/>
        <family val="2"/>
      </rPr>
      <t>Ø</t>
    </r>
    <r>
      <rPr>
        <sz val="10"/>
        <rFont val="Arial"/>
        <family val="2"/>
      </rPr>
      <t>4 P7</t>
    </r>
  </si>
  <si>
    <r>
      <rPr>
        <sz val="10"/>
        <rFont val="Calibri"/>
        <family val="2"/>
      </rPr>
      <t>Ø</t>
    </r>
    <r>
      <rPr>
        <sz val="10"/>
        <rFont val="Arial"/>
        <family val="2"/>
      </rPr>
      <t>5 H8</t>
    </r>
  </si>
  <si>
    <t>8   0/- 0.1</t>
  </si>
  <si>
    <t>10 +0,05/0</t>
  </si>
  <si>
    <t>Pièce 1
Corps principal</t>
  </si>
  <si>
    <r>
      <rPr>
        <sz val="10"/>
        <rFont val="Calibri"/>
        <family val="2"/>
      </rPr>
      <t>Ø</t>
    </r>
    <r>
      <rPr>
        <sz val="10"/>
        <rFont val="Arial"/>
        <family val="2"/>
      </rPr>
      <t>5 f7</t>
    </r>
  </si>
  <si>
    <t>8   +0,1/+0,05</t>
  </si>
  <si>
    <r>
      <rPr>
        <sz val="10"/>
        <rFont val="Calibri"/>
        <family val="2"/>
      </rPr>
      <t>Ø</t>
    </r>
    <r>
      <rPr>
        <sz val="10"/>
        <rFont val="Arial"/>
        <family val="2"/>
      </rPr>
      <t>8</t>
    </r>
  </si>
  <si>
    <r>
      <rPr>
        <sz val="10"/>
        <rFont val="Calibri"/>
        <family val="2"/>
      </rPr>
      <t>Ø</t>
    </r>
    <r>
      <rPr>
        <sz val="10"/>
        <rFont val="Arial"/>
        <family val="2"/>
      </rPr>
      <t>4,8   h 10</t>
    </r>
  </si>
  <si>
    <t>M4</t>
  </si>
  <si>
    <t>Pièce 2
Vis de réglage</t>
  </si>
  <si>
    <t>Anglage</t>
  </si>
  <si>
    <t>Etat de surface</t>
  </si>
  <si>
    <t>Disposition (positionnement)</t>
  </si>
  <si>
    <t>Description</t>
  </si>
  <si>
    <t>Quantité</t>
  </si>
  <si>
    <t>LX058-011</t>
  </si>
  <si>
    <r>
      <t xml:space="preserve">2x </t>
    </r>
    <r>
      <rPr>
        <sz val="12"/>
        <color rgb="FF000000"/>
        <rFont val="Calibri"/>
        <family val="2"/>
      </rPr>
      <t>ø</t>
    </r>
    <r>
      <rPr>
        <sz val="12"/>
        <color rgb="FF000000"/>
        <rFont val="Arial"/>
        <family val="2"/>
      </rPr>
      <t>4 P7</t>
    </r>
  </si>
  <si>
    <t>Pièce : Corps principal</t>
  </si>
  <si>
    <r>
      <t xml:space="preserve">8 </t>
    </r>
    <r>
      <rPr>
        <sz val="9"/>
        <color rgb="FF000000"/>
        <rFont val="Arial"/>
        <family val="2"/>
      </rPr>
      <t>+0,1/0</t>
    </r>
  </si>
  <si>
    <t>8 H7</t>
  </si>
  <si>
    <r>
      <rPr>
        <sz val="11"/>
        <color rgb="FF000000"/>
        <rFont val="Arial"/>
        <family val="2"/>
      </rPr>
      <t xml:space="preserve">30 </t>
    </r>
    <r>
      <rPr>
        <sz val="9"/>
        <color rgb="FF000000"/>
        <rFont val="Arial"/>
        <family val="2"/>
      </rPr>
      <t xml:space="preserve"> </t>
    </r>
    <r>
      <rPr>
        <sz val="9"/>
        <color rgb="FF000000"/>
        <rFont val="Calibri"/>
        <family val="2"/>
      </rPr>
      <t>±</t>
    </r>
    <r>
      <rPr>
        <sz val="9"/>
        <color rgb="FF000000"/>
        <rFont val="Arial"/>
        <family val="2"/>
      </rPr>
      <t>0,05</t>
    </r>
  </si>
  <si>
    <t>ø5 H8</t>
  </si>
  <si>
    <t>0,5x45°</t>
  </si>
  <si>
    <r>
      <t xml:space="preserve">10 </t>
    </r>
    <r>
      <rPr>
        <sz val="9"/>
        <color rgb="FF000000"/>
        <rFont val="Arial"/>
        <family val="2"/>
      </rPr>
      <t>+0,05/0</t>
    </r>
  </si>
  <si>
    <t>Tolérances géométrique</t>
  </si>
  <si>
    <t>Tolérances dimensionnelles</t>
  </si>
  <si>
    <t>Corps principal</t>
  </si>
  <si>
    <t>Fraiser longueur 50 mm</t>
  </si>
  <si>
    <r>
      <t xml:space="preserve">Fraiser longueur 30 </t>
    </r>
    <r>
      <rPr>
        <sz val="12"/>
        <rFont val="Calibri"/>
        <family val="2"/>
      </rPr>
      <t>±</t>
    </r>
    <r>
      <rPr>
        <sz val="15.6"/>
        <rFont val="Arial"/>
        <family val="2"/>
      </rPr>
      <t xml:space="preserve"> </t>
    </r>
    <r>
      <rPr>
        <sz val="9"/>
        <rFont val="Arial"/>
        <family val="2"/>
      </rPr>
      <t xml:space="preserve">0,05 </t>
    </r>
    <r>
      <rPr>
        <sz val="12"/>
        <rFont val="Arial"/>
        <family val="2"/>
      </rPr>
      <t>mm</t>
    </r>
  </si>
  <si>
    <t>Fraiser 2x longueur de 30 sur 7,5 mm de profondeur</t>
  </si>
  <si>
    <t>Fraiser 2x chanfrein 2x 45°</t>
  </si>
  <si>
    <t>Fraiser entrée 8 H7 profondeur 4 mm</t>
  </si>
  <si>
    <r>
      <t xml:space="preserve">Percer </t>
    </r>
    <r>
      <rPr>
        <sz val="12"/>
        <rFont val="Calibri"/>
        <family val="2"/>
      </rPr>
      <t>ø</t>
    </r>
    <r>
      <rPr>
        <sz val="12"/>
        <rFont val="Arial"/>
        <family val="2"/>
      </rPr>
      <t>5 H8 outre</t>
    </r>
  </si>
  <si>
    <r>
      <t xml:space="preserve">Lamer </t>
    </r>
    <r>
      <rPr>
        <sz val="12"/>
        <rFont val="Calibri"/>
        <family val="2"/>
      </rPr>
      <t>ø</t>
    </r>
    <r>
      <rPr>
        <sz val="12"/>
        <rFont val="Arial"/>
        <family val="2"/>
      </rPr>
      <t>10,5 profondeur 2 mm</t>
    </r>
  </si>
  <si>
    <t>Percer 2x ø4,1 outre</t>
  </si>
  <si>
    <t>Angler pièce</t>
  </si>
  <si>
    <t>Tracer et pointer 2x ø4,1</t>
  </si>
  <si>
    <t>Tracer et pointer  ø5 H8</t>
  </si>
  <si>
    <r>
      <t xml:space="preserve">Aléser </t>
    </r>
    <r>
      <rPr>
        <sz val="12"/>
        <rFont val="Calibri"/>
        <family val="2"/>
      </rPr>
      <t>ø</t>
    </r>
    <r>
      <rPr>
        <sz val="12"/>
        <rFont val="Arial"/>
        <family val="2"/>
      </rPr>
      <t>5 H8 outre</t>
    </r>
  </si>
  <si>
    <r>
      <t xml:space="preserve">Centrer </t>
    </r>
    <r>
      <rPr>
        <sz val="12"/>
        <rFont val="Calibri"/>
        <family val="2"/>
      </rPr>
      <t>ø</t>
    </r>
    <r>
      <rPr>
        <sz val="12"/>
        <rFont val="Arial"/>
        <family val="2"/>
      </rPr>
      <t>5 H8 outre</t>
    </r>
  </si>
  <si>
    <t>Centrer 2x ø4,1 outre</t>
  </si>
  <si>
    <t>-</t>
  </si>
  <si>
    <t>Tourner face propre</t>
  </si>
  <si>
    <r>
      <t xml:space="preserve">Tourner </t>
    </r>
    <r>
      <rPr>
        <sz val="12"/>
        <rFont val="Calibri"/>
        <family val="2"/>
      </rPr>
      <t>ø</t>
    </r>
    <r>
      <rPr>
        <sz val="12"/>
        <rFont val="Arial"/>
        <family val="2"/>
      </rPr>
      <t>8 sur longueur 28 mm</t>
    </r>
  </si>
  <si>
    <r>
      <t xml:space="preserve">Tourner </t>
    </r>
    <r>
      <rPr>
        <sz val="12"/>
        <rFont val="Calibri"/>
        <family val="2"/>
      </rPr>
      <t>ø</t>
    </r>
    <r>
      <rPr>
        <sz val="12"/>
        <rFont val="Arial"/>
        <family val="2"/>
      </rPr>
      <t>5 f7 sur longueur 22 mm</t>
    </r>
  </si>
  <si>
    <r>
      <t xml:space="preserve">Tourner saignée </t>
    </r>
    <r>
      <rPr>
        <sz val="12"/>
        <rFont val="Calibri"/>
        <family val="2"/>
      </rPr>
      <t>ø</t>
    </r>
    <r>
      <rPr>
        <sz val="12"/>
        <rFont val="Arial"/>
        <family val="2"/>
      </rPr>
      <t>4,8 sur largeur 0,7 mm</t>
    </r>
  </si>
  <si>
    <r>
      <t xml:space="preserve">Tourner </t>
    </r>
    <r>
      <rPr>
        <sz val="12"/>
        <rFont val="Calibri"/>
        <family val="2"/>
      </rPr>
      <t>ø</t>
    </r>
    <r>
      <rPr>
        <sz val="12"/>
        <rFont val="Arial"/>
        <family val="2"/>
      </rPr>
      <t>3,95 (M4) sur longueur 12 mm</t>
    </r>
  </si>
  <si>
    <r>
      <t xml:space="preserve">Tourner saignée </t>
    </r>
    <r>
      <rPr>
        <sz val="12"/>
        <rFont val="Calibri"/>
        <family val="2"/>
      </rPr>
      <t>ø</t>
    </r>
    <r>
      <rPr>
        <sz val="12"/>
        <rFont val="Arial"/>
        <family val="2"/>
      </rPr>
      <t>2,9 sur largeur 1,5 mm</t>
    </r>
  </si>
  <si>
    <r>
      <t xml:space="preserve">Retourner pièce et serrer sur </t>
    </r>
    <r>
      <rPr>
        <sz val="12"/>
        <rFont val="Calibri"/>
        <family val="2"/>
      </rPr>
      <t>ø</t>
    </r>
    <r>
      <rPr>
        <sz val="12"/>
        <rFont val="Arial"/>
        <family val="2"/>
      </rPr>
      <t>5 mm</t>
    </r>
  </si>
  <si>
    <t>Tourner la face et longueur de 36 mm</t>
  </si>
  <si>
    <r>
      <t xml:space="preserve">Tourner </t>
    </r>
    <r>
      <rPr>
        <sz val="12"/>
        <rFont val="Calibri"/>
        <family val="2"/>
      </rPr>
      <t>ø</t>
    </r>
    <r>
      <rPr>
        <sz val="12"/>
        <rFont val="Arial"/>
        <family val="2"/>
      </rPr>
      <t>14 sur longueur 8 mm</t>
    </r>
  </si>
  <si>
    <t>Moleter ø14</t>
  </si>
  <si>
    <t>Tourner angle 1x45°</t>
  </si>
  <si>
    <t>Angler la pièce 0,1 .. 0,3 x 45°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</si>
</sst>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Arial"/>
      <family val="2"/>
    </font>
    <font>
      <b/>
      <sz val="12"/>
      <name val="Arial"/>
      <family val="2"/>
    </font>
    <font>
      <b/>
      <sz val="10"/>
      <name val="Arial"/>
      <family val="2"/>
    </font>
    <font>
      <b/>
      <sz val="11"/>
      <name val="Arial"/>
      <family val="2"/>
    </font>
    <font>
      <b/>
      <sz val="12"/>
      <color indexed="8"/>
      <name val="Arial"/>
      <family val="2"/>
    </font>
    <font>
      <sz val="11"/>
      <name val="Arial"/>
      <family val="2"/>
    </font>
    <font>
      <b/>
      <sz val="14"/>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i/>
      <sz val="10"/>
      <name val="Arial"/>
      <family val="2"/>
    </font>
    <font>
      <sz val="12"/>
      <name val="Cambria"/>
      <family val="1"/>
    </font>
    <font>
      <b/>
      <sz val="11"/>
      <color rgb="FF000000"/>
      <name val="Arial"/>
      <family val="2"/>
    </font>
    <font>
      <sz val="12"/>
      <color rgb="FF000000"/>
      <name val="Arial"/>
      <family val="2"/>
    </font>
    <font>
      <sz val="11"/>
      <color rgb="FF000000"/>
      <name val="Arial"/>
      <family val="2"/>
    </font>
    <font>
      <i/>
      <sz val="11"/>
      <name val="Arial"/>
      <family val="2"/>
    </font>
    <font>
      <sz val="11"/>
      <name val="Cambria"/>
      <family val="1"/>
    </font>
    <font>
      <sz val="14"/>
      <name val="Arial"/>
      <family val="2"/>
    </font>
    <font>
      <b/>
      <u/>
      <sz val="12"/>
      <name val="Arial"/>
      <family val="2"/>
    </font>
    <font>
      <sz val="9"/>
      <color rgb="FF000000"/>
      <name val="Arial"/>
      <family val="2"/>
    </font>
    <font>
      <sz val="11"/>
      <color rgb="FF000000"/>
      <name val="Symbol"/>
      <family val="1"/>
      <charset val="2"/>
    </font>
    <font>
      <b/>
      <sz val="12"/>
      <color theme="1"/>
      <name val="Arial"/>
      <family val="2"/>
    </font>
    <font>
      <sz val="11"/>
      <color theme="1"/>
      <name val="Arial"/>
      <family val="2"/>
    </font>
    <font>
      <sz val="12"/>
      <color theme="1"/>
      <name val="Arial"/>
      <family val="2"/>
    </font>
    <font>
      <b/>
      <sz val="11"/>
      <color theme="1"/>
      <name val="Arial"/>
      <family val="2"/>
    </font>
    <font>
      <sz val="11"/>
      <color rgb="FF000000"/>
      <name val="Calibri"/>
      <family val="2"/>
    </font>
    <font>
      <b/>
      <sz val="10"/>
      <color rgb="FF000000"/>
      <name val="Arial"/>
      <family val="2"/>
    </font>
    <font>
      <sz val="12"/>
      <color theme="0"/>
      <name val="Arial"/>
      <family val="2"/>
    </font>
    <font>
      <sz val="11"/>
      <name val="Comic Sans MS"/>
      <family val="4"/>
    </font>
    <font>
      <sz val="10"/>
      <name val="Calibri"/>
      <family val="2"/>
    </font>
    <font>
      <b/>
      <sz val="12"/>
      <color theme="0"/>
      <name val="Arial"/>
      <family val="2"/>
    </font>
    <font>
      <sz val="12"/>
      <color rgb="FF000000"/>
      <name val="Calibri"/>
      <family val="2"/>
    </font>
    <font>
      <sz val="9"/>
      <color rgb="FF000000"/>
      <name val="Calibri"/>
      <family val="2"/>
    </font>
    <font>
      <sz val="12"/>
      <name val="Calibri"/>
      <family val="2"/>
    </font>
    <font>
      <sz val="15.6"/>
      <name val="Arial"/>
      <family val="2"/>
    </font>
    <font>
      <sz val="9"/>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2" tint="-9.9978637043366805E-2"/>
        <bgColor indexed="64"/>
      </patternFill>
    </fill>
    <fill>
      <patternFill patternType="solid">
        <fgColor rgb="FFF2F2F2"/>
        <bgColor indexed="64"/>
      </patternFill>
    </fill>
    <fill>
      <patternFill patternType="solid">
        <fgColor rgb="FFE3F2E8"/>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050"/>
        <bgColor indexed="64"/>
      </patternFill>
    </fill>
    <fill>
      <patternFill patternType="solid">
        <fgColor theme="8" tint="-0.249977111117893"/>
        <bgColor indexed="64"/>
      </patternFill>
    </fill>
    <fill>
      <patternFill patternType="solid">
        <fgColor rgb="FFFF0000"/>
        <bgColor indexed="64"/>
      </patternFill>
    </fill>
    <fill>
      <patternFill patternType="solid">
        <fgColor rgb="FF31869B"/>
        <bgColor indexed="64"/>
      </patternFill>
    </fill>
  </fills>
  <borders count="7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thin">
        <color auto="1"/>
      </left>
      <right/>
      <top style="medium">
        <color auto="1"/>
      </top>
      <bottom style="thin">
        <color auto="1"/>
      </bottom>
      <diagonal/>
    </border>
    <border>
      <left style="medium">
        <color auto="1"/>
      </left>
      <right/>
      <top style="thin">
        <color auto="1"/>
      </top>
      <bottom/>
      <diagonal/>
    </border>
    <border>
      <left style="thin">
        <color auto="1"/>
      </left>
      <right style="medium">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medium">
        <color auto="1"/>
      </left>
      <right/>
      <top style="medium">
        <color auto="1"/>
      </top>
      <bottom style="thin">
        <color auto="1"/>
      </bottom>
      <diagonal/>
    </border>
    <border>
      <left style="medium">
        <color indexed="64"/>
      </left>
      <right/>
      <top style="thin">
        <color indexed="64"/>
      </top>
      <bottom style="thin">
        <color indexed="64"/>
      </bottom>
      <diagonal/>
    </border>
    <border>
      <left style="medium">
        <color auto="1"/>
      </left>
      <right style="medium">
        <color auto="1"/>
      </right>
      <top/>
      <bottom style="thin">
        <color auto="1"/>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right/>
      <top style="medium">
        <color auto="1"/>
      </top>
      <bottom style="thin">
        <color auto="1"/>
      </bottom>
      <diagonal/>
    </border>
    <border>
      <left style="hair">
        <color auto="1"/>
      </left>
      <right/>
      <top/>
      <bottom style="medium">
        <color auto="1"/>
      </bottom>
      <diagonal/>
    </border>
    <border>
      <left style="hair">
        <color auto="1"/>
      </left>
      <right/>
      <top style="medium">
        <color auto="1"/>
      </top>
      <bottom style="thin">
        <color auto="1"/>
      </bottom>
      <diagonal/>
    </border>
    <border>
      <left style="hair">
        <color auto="1"/>
      </left>
      <right/>
      <top style="thin">
        <color auto="1"/>
      </top>
      <bottom style="thin">
        <color auto="1"/>
      </bottom>
      <diagonal/>
    </border>
    <border>
      <left style="hair">
        <color auto="1"/>
      </left>
      <right/>
      <top style="thin">
        <color auto="1"/>
      </top>
      <bottom style="medium">
        <color auto="1"/>
      </bottom>
      <diagonal/>
    </border>
    <border>
      <left/>
      <right style="medium">
        <color auto="1"/>
      </right>
      <top/>
      <bottom/>
      <diagonal/>
    </border>
    <border>
      <left style="medium">
        <color auto="1"/>
      </left>
      <right/>
      <top style="thin">
        <color auto="1"/>
      </top>
      <bottom style="medium">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thin">
        <color auto="1"/>
      </top>
      <bottom/>
      <diagonal/>
    </border>
    <border>
      <left style="medium">
        <color auto="1"/>
      </left>
      <right/>
      <top/>
      <bottom style="medium">
        <color auto="1"/>
      </bottom>
      <diagonal/>
    </border>
    <border>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diagonal/>
    </border>
  </borders>
  <cellStyleXfs count="56">
    <xf numFmtId="0" fontId="0" fillId="0" borderId="0"/>
    <xf numFmtId="0" fontId="7"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3" borderId="0" applyNumberFormat="0" applyBorder="0" applyAlignment="0" applyProtection="0"/>
    <xf numFmtId="0" fontId="17" fillId="16" borderId="7" applyNumberFormat="0" applyAlignment="0" applyProtection="0"/>
    <xf numFmtId="0" fontId="18" fillId="17" borderId="8" applyNumberFormat="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3" fillId="0" borderId="0" applyNumberFormat="0" applyFill="0" applyBorder="0" applyAlignment="0" applyProtection="0"/>
    <xf numFmtId="0" fontId="24" fillId="7" borderId="7" applyNumberFormat="0" applyAlignment="0" applyProtection="0"/>
    <xf numFmtId="0" fontId="25" fillId="0" borderId="12" applyNumberFormat="0" applyFill="0" applyAlignment="0" applyProtection="0"/>
    <xf numFmtId="0" fontId="26" fillId="18" borderId="0" applyNumberFormat="0" applyBorder="0" applyAlignment="0" applyProtection="0"/>
    <xf numFmtId="0" fontId="4" fillId="0" borderId="0"/>
    <xf numFmtId="0" fontId="4" fillId="0" borderId="0"/>
    <xf numFmtId="0" fontId="5" fillId="0" borderId="0"/>
    <xf numFmtId="0" fontId="5" fillId="0" borderId="0"/>
    <xf numFmtId="0" fontId="7" fillId="19" borderId="13" applyNumberFormat="0" applyFont="0" applyAlignment="0" applyProtection="0"/>
    <xf numFmtId="0" fontId="5" fillId="19" borderId="13" applyNumberFormat="0" applyFont="0" applyAlignment="0" applyProtection="0"/>
    <xf numFmtId="0" fontId="27" fillId="16" borderId="14"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 fillId="0" borderId="0"/>
    <xf numFmtId="0" fontId="7" fillId="0" borderId="0"/>
    <xf numFmtId="0" fontId="7" fillId="0" borderId="0"/>
    <xf numFmtId="0" fontId="7" fillId="0" borderId="0"/>
    <xf numFmtId="0" fontId="7" fillId="0" borderId="0"/>
    <xf numFmtId="0" fontId="2" fillId="0" borderId="0"/>
    <xf numFmtId="0" fontId="1" fillId="0" borderId="0"/>
    <xf numFmtId="0" fontId="5" fillId="0" borderId="0"/>
  </cellStyleXfs>
  <cellXfs count="266">
    <xf numFmtId="0" fontId="0" fillId="0" borderId="0" xfId="0"/>
    <xf numFmtId="0" fontId="0" fillId="0" borderId="0" xfId="0" applyAlignment="1">
      <alignment vertical="center"/>
    </xf>
    <xf numFmtId="0" fontId="6" fillId="0" borderId="0" xfId="0" applyFont="1"/>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7" fillId="0" borderId="0" xfId="0" applyFont="1"/>
    <xf numFmtId="0" fontId="31"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xf>
    <xf numFmtId="0" fontId="9" fillId="0" borderId="0" xfId="0" applyFont="1"/>
    <xf numFmtId="0" fontId="0" fillId="0" borderId="0" xfId="0" applyAlignment="1">
      <alignment horizontal="left"/>
    </xf>
    <xf numFmtId="0" fontId="0" fillId="0" borderId="1" xfId="0" applyBorder="1" applyAlignment="1">
      <alignment horizontal="center" vertical="center"/>
    </xf>
    <xf numFmtId="0" fontId="0" fillId="0" borderId="0" xfId="0" applyAlignment="1">
      <alignment horizontal="left"/>
    </xf>
    <xf numFmtId="0" fontId="0" fillId="0" borderId="0" xfId="0" applyBorder="1" applyAlignment="1">
      <alignment horizontal="left"/>
    </xf>
    <xf numFmtId="0" fontId="7" fillId="0" borderId="0" xfId="0" applyFont="1" applyBorder="1" applyAlignment="1">
      <alignment horizontal="center" vertical="center"/>
    </xf>
    <xf numFmtId="0" fontId="30" fillId="24" borderId="6" xfId="0" applyFont="1" applyFill="1" applyBorder="1" applyAlignment="1">
      <alignment horizontal="center" vertical="center" wrapText="1"/>
    </xf>
    <xf numFmtId="0" fontId="7" fillId="0" borderId="0" xfId="0" applyFont="1" applyAlignment="1">
      <alignment horizontal="center" vertical="center"/>
    </xf>
    <xf numFmtId="0" fontId="12" fillId="0" borderId="0" xfId="3" applyFont="1" applyBorder="1" applyAlignment="1">
      <alignment horizontal="center" vertical="center" textRotation="90"/>
    </xf>
    <xf numFmtId="0" fontId="5" fillId="0" borderId="0" xfId="2" applyFont="1" applyBorder="1" applyAlignment="1" applyProtection="1">
      <alignment horizontal="center" vertical="center"/>
      <protection locked="0"/>
    </xf>
    <xf numFmtId="0" fontId="11" fillId="24" borderId="1" xfId="0" applyFont="1" applyFill="1" applyBorder="1" applyAlignment="1">
      <alignment horizontal="center" vertical="center"/>
    </xf>
    <xf numFmtId="0" fontId="5" fillId="24" borderId="3" xfId="2" applyFont="1" applyFill="1" applyBorder="1" applyAlignment="1" applyProtection="1">
      <alignment horizontal="center" vertical="center"/>
      <protection locked="0"/>
    </xf>
    <xf numFmtId="0" fontId="11" fillId="24" borderId="4" xfId="0" applyFont="1" applyFill="1" applyBorder="1" applyAlignment="1">
      <alignment horizontal="center" vertical="center"/>
    </xf>
    <xf numFmtId="0" fontId="5" fillId="0" borderId="6" xfId="2" applyFont="1" applyBorder="1" applyAlignment="1" applyProtection="1">
      <alignment horizontal="center" vertical="center"/>
      <protection locked="0"/>
    </xf>
    <xf numFmtId="0" fontId="11" fillId="24" borderId="6" xfId="0" applyFont="1" applyFill="1" applyBorder="1" applyAlignment="1">
      <alignment horizontal="center" vertical="center"/>
    </xf>
    <xf numFmtId="0" fontId="9" fillId="24" borderId="28" xfId="0" applyFont="1" applyFill="1" applyBorder="1" applyAlignment="1">
      <alignment horizontal="center" textRotation="90" wrapText="1"/>
    </xf>
    <xf numFmtId="0" fontId="8" fillId="24" borderId="1" xfId="0" applyFont="1" applyFill="1" applyBorder="1" applyAlignment="1">
      <alignment horizontal="center"/>
    </xf>
    <xf numFmtId="0" fontId="7" fillId="0" borderId="0" xfId="0" applyFont="1" applyAlignment="1">
      <alignment vertical="center"/>
    </xf>
    <xf numFmtId="0" fontId="6" fillId="0" borderId="16" xfId="0" applyFont="1" applyBorder="1" applyAlignment="1">
      <alignment horizontal="center" vertical="center"/>
    </xf>
    <xf numFmtId="0" fontId="6" fillId="0" borderId="17" xfId="0" applyFont="1" applyBorder="1" applyAlignment="1">
      <alignment vertical="center"/>
    </xf>
    <xf numFmtId="0" fontId="6" fillId="0" borderId="18" xfId="0" applyFont="1" applyBorder="1" applyAlignment="1">
      <alignment horizontal="center" vertical="center"/>
    </xf>
    <xf numFmtId="0" fontId="6" fillId="0" borderId="34" xfId="0" applyFont="1" applyBorder="1" applyAlignment="1">
      <alignment horizontal="center" vertical="center"/>
    </xf>
    <xf numFmtId="0" fontId="6" fillId="0" borderId="5" xfId="0" applyFont="1" applyBorder="1" applyAlignment="1">
      <alignment vertical="center"/>
    </xf>
    <xf numFmtId="0" fontId="6" fillId="0" borderId="35" xfId="0" applyFont="1" applyBorder="1" applyAlignment="1">
      <alignment horizontal="center" vertical="center"/>
    </xf>
    <xf numFmtId="0" fontId="8" fillId="21" borderId="17" xfId="0" applyFont="1" applyFill="1" applyBorder="1" applyAlignment="1">
      <alignment horizontal="center" vertical="center" wrapText="1"/>
    </xf>
    <xf numFmtId="0" fontId="6" fillId="0" borderId="17" xfId="0" applyFont="1" applyBorder="1" applyAlignment="1">
      <alignment horizontal="center" vertical="center" wrapText="1"/>
    </xf>
    <xf numFmtId="0" fontId="34" fillId="0" borderId="17" xfId="0" applyFont="1" applyBorder="1" applyAlignment="1">
      <alignment vertical="center"/>
    </xf>
    <xf numFmtId="0" fontId="36" fillId="0" borderId="17" xfId="0" applyFont="1" applyBorder="1"/>
    <xf numFmtId="0" fontId="31" fillId="0" borderId="17" xfId="0" applyFont="1" applyBorder="1"/>
    <xf numFmtId="0" fontId="33" fillId="0" borderId="17" xfId="0" applyFont="1" applyBorder="1" applyAlignment="1">
      <alignment vertical="center"/>
    </xf>
    <xf numFmtId="0" fontId="6" fillId="0" borderId="20" xfId="0" applyFont="1" applyBorder="1"/>
    <xf numFmtId="0" fontId="6" fillId="0" borderId="20" xfId="0" applyFont="1" applyBorder="1" applyAlignment="1">
      <alignment horizontal="center" vertical="center" wrapText="1"/>
    </xf>
    <xf numFmtId="0" fontId="6" fillId="0" borderId="19" xfId="0" applyFont="1" applyBorder="1" applyAlignment="1">
      <alignment horizontal="left" vertical="center"/>
    </xf>
    <xf numFmtId="0" fontId="6" fillId="0" borderId="20" xfId="0" applyFont="1" applyBorder="1" applyAlignment="1">
      <alignment horizontal="center" vertical="center"/>
    </xf>
    <xf numFmtId="0" fontId="32" fillId="22" borderId="17" xfId="0" applyFont="1" applyFill="1" applyBorder="1" applyAlignment="1">
      <alignment vertical="center"/>
    </xf>
    <xf numFmtId="0" fontId="12" fillId="0" borderId="0" xfId="0" applyFont="1" applyAlignment="1">
      <alignment wrapText="1"/>
    </xf>
    <xf numFmtId="0" fontId="12" fillId="0" borderId="0" xfId="0" applyFont="1"/>
    <xf numFmtId="0" fontId="10" fillId="0" borderId="0" xfId="0" applyFont="1" applyAlignment="1">
      <alignment wrapText="1"/>
    </xf>
    <xf numFmtId="164" fontId="13" fillId="23" borderId="33" xfId="0" applyNumberFormat="1" applyFont="1" applyFill="1" applyBorder="1" applyAlignment="1">
      <alignment horizontal="center" vertical="center"/>
    </xf>
    <xf numFmtId="0" fontId="12" fillId="0" borderId="0" xfId="1" applyFont="1" applyAlignment="1">
      <alignment vertical="center" wrapText="1"/>
    </xf>
    <xf numFmtId="0" fontId="12" fillId="0" borderId="0" xfId="48" applyFont="1" applyAlignment="1">
      <alignment wrapText="1"/>
    </xf>
    <xf numFmtId="0" fontId="12" fillId="0" borderId="0" xfId="1" applyFont="1" applyAlignment="1">
      <alignment wrapText="1"/>
    </xf>
    <xf numFmtId="0" fontId="38" fillId="0" borderId="0" xfId="1" applyFont="1" applyFill="1" applyBorder="1" applyAlignment="1">
      <alignment vertical="center" textRotation="90"/>
    </xf>
    <xf numFmtId="0" fontId="31" fillId="0" borderId="17" xfId="0" applyFont="1" applyBorder="1" applyAlignment="1">
      <alignment horizontal="center"/>
    </xf>
    <xf numFmtId="0" fontId="33" fillId="0" borderId="17" xfId="0" applyFont="1" applyBorder="1" applyAlignment="1">
      <alignment horizontal="center" vertical="center"/>
    </xf>
    <xf numFmtId="0" fontId="34" fillId="0" borderId="17" xfId="0" applyFont="1" applyBorder="1" applyAlignment="1">
      <alignment horizontal="center" vertical="center"/>
    </xf>
    <xf numFmtId="0" fontId="32" fillId="22" borderId="22" xfId="0" applyFont="1" applyFill="1" applyBorder="1" applyAlignment="1">
      <alignment horizontal="center" vertical="center" wrapText="1"/>
    </xf>
    <xf numFmtId="0" fontId="6" fillId="0" borderId="19" xfId="0" applyFont="1" applyBorder="1" applyAlignment="1">
      <alignment horizontal="left" vertical="center" wrapText="1"/>
    </xf>
    <xf numFmtId="0" fontId="10" fillId="0" borderId="19" xfId="0" applyFont="1" applyBorder="1" applyAlignment="1">
      <alignment vertical="top" wrapText="1"/>
    </xf>
    <xf numFmtId="0" fontId="12" fillId="0" borderId="0" xfId="0" applyFont="1" applyAlignment="1">
      <alignment vertical="top" wrapText="1"/>
    </xf>
    <xf numFmtId="0" fontId="13" fillId="0" borderId="0" xfId="0" applyFont="1" applyBorder="1" applyAlignment="1">
      <alignment wrapText="1"/>
    </xf>
    <xf numFmtId="0" fontId="37" fillId="0" borderId="0" xfId="0" applyFont="1" applyBorder="1" applyAlignment="1">
      <alignment horizontal="left" wrapText="1"/>
    </xf>
    <xf numFmtId="0" fontId="13" fillId="0" borderId="0" xfId="0" applyFont="1" applyBorder="1" applyAlignment="1">
      <alignment horizontal="right"/>
    </xf>
    <xf numFmtId="0" fontId="37" fillId="0" borderId="0" xfId="0" applyFont="1" applyBorder="1" applyAlignment="1">
      <alignment wrapText="1"/>
    </xf>
    <xf numFmtId="0" fontId="37" fillId="0" borderId="0" xfId="0" applyFont="1" applyBorder="1"/>
    <xf numFmtId="0" fontId="10" fillId="0" borderId="0" xfId="0" applyFont="1" applyBorder="1" applyAlignment="1">
      <alignment wrapText="1"/>
    </xf>
    <xf numFmtId="0" fontId="12" fillId="0" borderId="0" xfId="0" applyFont="1" applyBorder="1" applyAlignment="1">
      <alignment wrapText="1"/>
    </xf>
    <xf numFmtId="0" fontId="12" fillId="0" borderId="0" xfId="0" applyFont="1" applyBorder="1"/>
    <xf numFmtId="0" fontId="5" fillId="0" borderId="28" xfId="0" applyFont="1" applyBorder="1" applyAlignment="1">
      <alignment horizontal="center" textRotation="90" wrapText="1"/>
    </xf>
    <xf numFmtId="0" fontId="0" fillId="0" borderId="17" xfId="0" applyBorder="1" applyAlignment="1">
      <alignment horizontal="center" vertical="center"/>
    </xf>
    <xf numFmtId="0" fontId="42" fillId="0" borderId="0" xfId="53" applyFont="1"/>
    <xf numFmtId="0" fontId="43" fillId="0" borderId="0" xfId="53" applyFont="1"/>
    <xf numFmtId="0" fontId="44" fillId="0" borderId="0" xfId="53" applyFont="1" applyBorder="1" applyAlignment="1">
      <alignment vertical="top" wrapText="1"/>
    </xf>
    <xf numFmtId="0" fontId="42" fillId="0" borderId="0" xfId="53" applyFont="1" applyBorder="1" applyAlignment="1">
      <alignment vertical="top" wrapText="1"/>
    </xf>
    <xf numFmtId="0" fontId="42" fillId="0" borderId="0" xfId="53" applyFont="1" applyAlignment="1">
      <alignment vertical="center"/>
    </xf>
    <xf numFmtId="0" fontId="43" fillId="0" borderId="15" xfId="53" applyFont="1" applyBorder="1" applyAlignment="1">
      <alignment horizontal="center" vertical="center" wrapText="1"/>
    </xf>
    <xf numFmtId="0" fontId="43" fillId="0" borderId="16" xfId="53" applyFont="1" applyBorder="1" applyAlignment="1">
      <alignment horizontal="center" vertical="center" wrapText="1"/>
    </xf>
    <xf numFmtId="0" fontId="43" fillId="0" borderId="33" xfId="53" applyFont="1" applyBorder="1" applyAlignment="1">
      <alignment horizontal="left" vertical="center" wrapText="1"/>
    </xf>
    <xf numFmtId="0" fontId="43" fillId="0" borderId="40" xfId="53" applyFont="1" applyBorder="1" applyAlignment="1">
      <alignment horizontal="left" vertical="center" wrapText="1"/>
    </xf>
    <xf numFmtId="0" fontId="43" fillId="23" borderId="43" xfId="53" applyFont="1" applyFill="1" applyBorder="1" applyAlignment="1">
      <alignment vertical="top" wrapText="1"/>
    </xf>
    <xf numFmtId="0" fontId="41" fillId="23" borderId="43" xfId="53" applyFont="1" applyFill="1" applyBorder="1" applyAlignment="1">
      <alignment vertical="center" wrapText="1"/>
    </xf>
    <xf numFmtId="0" fontId="35" fillId="20" borderId="22" xfId="0" applyFont="1" applyFill="1" applyBorder="1" applyAlignment="1">
      <alignment horizontal="center" vertical="center"/>
    </xf>
    <xf numFmtId="0" fontId="10" fillId="20" borderId="1" xfId="0" applyFont="1" applyFill="1" applyBorder="1" applyAlignment="1">
      <alignment horizontal="center" vertical="center"/>
    </xf>
    <xf numFmtId="0" fontId="30" fillId="24" borderId="45" xfId="0" applyFont="1" applyFill="1" applyBorder="1" applyAlignment="1">
      <alignment horizontal="center" vertical="center" wrapText="1"/>
    </xf>
    <xf numFmtId="0" fontId="0" fillId="0" borderId="19" xfId="0" applyBorder="1" applyAlignment="1">
      <alignment horizontal="center" vertical="center"/>
    </xf>
    <xf numFmtId="0" fontId="5" fillId="0" borderId="27" xfId="0" applyFont="1" applyBorder="1" applyAlignment="1">
      <alignment horizontal="center" textRotation="90" wrapText="1"/>
    </xf>
    <xf numFmtId="0" fontId="30" fillId="24" borderId="15" xfId="0" applyFont="1" applyFill="1" applyBorder="1" applyAlignment="1">
      <alignment horizontal="center" vertical="center" wrapText="1"/>
    </xf>
    <xf numFmtId="0" fontId="0" fillId="0" borderId="16" xfId="0" applyBorder="1" applyAlignment="1">
      <alignment horizontal="center" vertical="center"/>
    </xf>
    <xf numFmtId="0" fontId="6" fillId="0" borderId="33"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164" fontId="13" fillId="23" borderId="40" xfId="0" applyNumberFormat="1" applyFont="1" applyFill="1" applyBorder="1" applyAlignment="1">
      <alignment horizontal="center" vertical="center"/>
    </xf>
    <xf numFmtId="164" fontId="13" fillId="23" borderId="41" xfId="0" applyNumberFormat="1" applyFont="1" applyFill="1" applyBorder="1" applyAlignment="1">
      <alignment horizontal="center" vertical="center"/>
    </xf>
    <xf numFmtId="0" fontId="5" fillId="0" borderId="1" xfId="3" applyFont="1" applyBorder="1" applyAlignment="1">
      <alignment horizontal="center" textRotation="90"/>
    </xf>
    <xf numFmtId="0" fontId="6" fillId="0" borderId="22" xfId="0" applyFont="1" applyBorder="1" applyAlignment="1">
      <alignment vertical="center"/>
    </xf>
    <xf numFmtId="0" fontId="6" fillId="0" borderId="47" xfId="0" applyFont="1" applyBorder="1" applyAlignment="1">
      <alignment horizontal="center" vertical="center"/>
    </xf>
    <xf numFmtId="0" fontId="13" fillId="23" borderId="43" xfId="0" applyFont="1" applyFill="1" applyBorder="1" applyAlignment="1">
      <alignment horizontal="center" vertical="center"/>
    </xf>
    <xf numFmtId="0" fontId="10" fillId="0" borderId="43" xfId="0" applyFont="1" applyBorder="1" applyAlignment="1">
      <alignment horizontal="center" vertical="center" wrapText="1"/>
    </xf>
    <xf numFmtId="0" fontId="8" fillId="0" borderId="43" xfId="0" applyFont="1" applyBorder="1" applyAlignment="1">
      <alignment vertical="center"/>
    </xf>
    <xf numFmtId="0" fontId="41" fillId="23" borderId="26" xfId="53" applyFont="1" applyFill="1" applyBorder="1" applyAlignment="1">
      <alignment horizontal="center" vertical="center" wrapText="1"/>
    </xf>
    <xf numFmtId="0" fontId="12" fillId="0" borderId="0" xfId="0" applyFont="1" applyFill="1" applyAlignment="1">
      <alignment vertical="top" wrapText="1"/>
    </xf>
    <xf numFmtId="0" fontId="12" fillId="0" borderId="0" xfId="0" applyFont="1" applyFill="1"/>
    <xf numFmtId="0" fontId="6" fillId="0" borderId="44" xfId="0" applyFont="1" applyBorder="1" applyAlignment="1">
      <alignment vertical="center"/>
    </xf>
    <xf numFmtId="0" fontId="10" fillId="0" borderId="19" xfId="0" applyFont="1" applyBorder="1" applyAlignment="1">
      <alignment horizontal="left" vertical="top" wrapText="1"/>
    </xf>
    <xf numFmtId="0" fontId="47" fillId="25" borderId="21" xfId="0" applyFont="1" applyFill="1" applyBorder="1" applyAlignment="1">
      <alignment vertical="top"/>
    </xf>
    <xf numFmtId="0" fontId="47" fillId="26" borderId="21" xfId="0" applyFont="1" applyFill="1" applyBorder="1" applyAlignment="1">
      <alignment vertical="top"/>
    </xf>
    <xf numFmtId="0" fontId="47" fillId="27" borderId="20" xfId="0" applyFont="1" applyFill="1" applyBorder="1" applyAlignment="1">
      <alignment vertical="top"/>
    </xf>
    <xf numFmtId="0" fontId="10" fillId="0" borderId="19" xfId="0" applyFont="1" applyBorder="1" applyAlignment="1">
      <alignment vertical="center" wrapText="1"/>
    </xf>
    <xf numFmtId="0" fontId="48" fillId="0" borderId="50" xfId="0" applyFont="1" applyBorder="1" applyAlignment="1">
      <alignment horizontal="center" vertical="center"/>
    </xf>
    <xf numFmtId="0" fontId="48" fillId="0" borderId="51" xfId="0" applyFont="1" applyBorder="1" applyAlignment="1">
      <alignment horizontal="center" vertical="center"/>
    </xf>
    <xf numFmtId="0" fontId="6" fillId="0" borderId="6" xfId="0" applyFont="1" applyBorder="1" applyAlignment="1">
      <alignment vertical="center"/>
    </xf>
    <xf numFmtId="0" fontId="32" fillId="22" borderId="17" xfId="0" applyFont="1" applyFill="1" applyBorder="1" applyAlignment="1">
      <alignment vertical="center"/>
    </xf>
    <xf numFmtId="0" fontId="32" fillId="22" borderId="17" xfId="0" applyFont="1" applyFill="1" applyBorder="1" applyAlignment="1">
      <alignment horizontal="center" vertical="center"/>
    </xf>
    <xf numFmtId="0" fontId="36" fillId="0" borderId="17" xfId="0" applyFont="1" applyBorder="1" applyProtection="1">
      <protection locked="0"/>
    </xf>
    <xf numFmtId="0" fontId="31" fillId="0" borderId="17" xfId="0" applyFont="1" applyBorder="1" applyAlignment="1" applyProtection="1">
      <alignment horizontal="center"/>
      <protection locked="0"/>
    </xf>
    <xf numFmtId="0" fontId="31" fillId="0" borderId="17" xfId="0" applyFont="1" applyBorder="1" applyProtection="1">
      <protection locked="0"/>
    </xf>
    <xf numFmtId="0" fontId="34" fillId="0" borderId="17" xfId="0" applyFont="1" applyBorder="1" applyAlignment="1" applyProtection="1">
      <alignment vertical="center"/>
      <protection locked="0"/>
    </xf>
    <xf numFmtId="0" fontId="33" fillId="0" borderId="17" xfId="0" applyFont="1" applyBorder="1" applyAlignment="1" applyProtection="1">
      <alignment horizontal="center" vertical="center"/>
      <protection locked="0"/>
    </xf>
    <xf numFmtId="0" fontId="33" fillId="0" borderId="17" xfId="0" applyFont="1" applyBorder="1" applyAlignment="1" applyProtection="1">
      <alignment vertical="center"/>
      <protection locked="0"/>
    </xf>
    <xf numFmtId="0" fontId="5" fillId="0" borderId="53" xfId="0" applyFont="1" applyBorder="1" applyAlignment="1">
      <alignment horizontal="center" textRotation="90" wrapText="1"/>
    </xf>
    <xf numFmtId="0" fontId="5" fillId="0" borderId="54" xfId="0" applyFont="1" applyBorder="1" applyAlignment="1">
      <alignment horizontal="center" textRotation="90" wrapText="1"/>
    </xf>
    <xf numFmtId="0" fontId="30" fillId="24" borderId="55" xfId="0" applyFont="1" applyFill="1" applyBorder="1" applyAlignment="1">
      <alignment horizontal="center" vertical="center" wrapText="1"/>
    </xf>
    <xf numFmtId="0" fontId="30" fillId="24" borderId="56" xfId="0" applyFont="1" applyFill="1"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30" fillId="24" borderId="61" xfId="0" applyFont="1" applyFill="1" applyBorder="1" applyAlignment="1">
      <alignment horizontal="center" vertical="center" wrapText="1"/>
    </xf>
    <xf numFmtId="0" fontId="0" fillId="0" borderId="21" xfId="0" applyBorder="1" applyAlignment="1">
      <alignment horizontal="center" vertical="center"/>
    </xf>
    <xf numFmtId="0" fontId="5" fillId="0" borderId="62" xfId="0" applyFont="1" applyBorder="1" applyAlignment="1">
      <alignment horizontal="center" textRotation="90" wrapText="1"/>
    </xf>
    <xf numFmtId="0" fontId="30" fillId="24" borderId="63" xfId="0" applyFont="1" applyFill="1" applyBorder="1" applyAlignment="1">
      <alignment horizontal="center" vertical="center" wrapText="1"/>
    </xf>
    <xf numFmtId="0" fontId="0" fillId="0" borderId="64" xfId="0" applyBorder="1" applyAlignment="1">
      <alignment horizontal="center" vertical="center"/>
    </xf>
    <xf numFmtId="0" fontId="0" fillId="0" borderId="65" xfId="0" applyBorder="1" applyAlignment="1">
      <alignment horizontal="center" vertical="center"/>
    </xf>
    <xf numFmtId="0" fontId="5" fillId="0" borderId="66" xfId="0" applyFont="1" applyFill="1" applyBorder="1" applyAlignment="1">
      <alignment horizontal="left" wrapText="1"/>
    </xf>
    <xf numFmtId="0" fontId="5" fillId="0" borderId="66" xfId="0" applyFont="1" applyFill="1" applyBorder="1" applyAlignment="1">
      <alignment horizontal="center" textRotation="90" wrapText="1"/>
    </xf>
    <xf numFmtId="0" fontId="30" fillId="0" borderId="66" xfId="0" applyFont="1" applyFill="1" applyBorder="1" applyAlignment="1">
      <alignment horizontal="center" vertical="center" wrapText="1"/>
    </xf>
    <xf numFmtId="0" fontId="0" fillId="0" borderId="66" xfId="0" applyFill="1" applyBorder="1" applyAlignment="1">
      <alignment horizontal="center" vertical="center"/>
    </xf>
    <xf numFmtId="0" fontId="0" fillId="0" borderId="66" xfId="0" applyFill="1" applyBorder="1" applyAlignment="1">
      <alignment horizontal="left"/>
    </xf>
    <xf numFmtId="0" fontId="9" fillId="24" borderId="18" xfId="0" applyFont="1" applyFill="1" applyBorder="1" applyAlignment="1">
      <alignment horizontal="center" vertical="center"/>
    </xf>
    <xf numFmtId="0" fontId="9" fillId="24" borderId="35" xfId="0" applyFont="1" applyFill="1" applyBorder="1" applyAlignment="1">
      <alignment horizontal="center" vertical="center"/>
    </xf>
    <xf numFmtId="0" fontId="0" fillId="0" borderId="67" xfId="0" applyBorder="1" applyAlignment="1">
      <alignment horizontal="center" vertical="center"/>
    </xf>
    <xf numFmtId="0" fontId="30" fillId="24" borderId="40" xfId="0" applyFont="1" applyFill="1" applyBorder="1" applyAlignment="1">
      <alignment horizontal="center" vertical="center"/>
    </xf>
    <xf numFmtId="0" fontId="30" fillId="24" borderId="41" xfId="0" applyFont="1" applyFill="1" applyBorder="1" applyAlignment="1">
      <alignment horizontal="center" vertical="center"/>
    </xf>
    <xf numFmtId="0" fontId="9" fillId="24" borderId="48" xfId="0" applyFont="1" applyFill="1" applyBorder="1" applyAlignment="1">
      <alignment horizontal="center" vertical="center"/>
    </xf>
    <xf numFmtId="0" fontId="30" fillId="24" borderId="33" xfId="0" applyFont="1" applyFill="1" applyBorder="1" applyAlignment="1">
      <alignment horizontal="center" vertical="center"/>
    </xf>
    <xf numFmtId="0" fontId="7" fillId="0" borderId="0" xfId="0" applyFont="1" applyBorder="1" applyAlignment="1">
      <alignment vertical="center"/>
    </xf>
    <xf numFmtId="0" fontId="35" fillId="20" borderId="52" xfId="0" applyFont="1" applyFill="1" applyBorder="1" applyAlignment="1">
      <alignment horizontal="center" vertical="center"/>
    </xf>
    <xf numFmtId="0" fontId="10" fillId="20" borderId="40" xfId="0" applyFont="1" applyFill="1" applyBorder="1" applyAlignment="1">
      <alignment horizontal="center" vertical="center"/>
    </xf>
    <xf numFmtId="0" fontId="10" fillId="20" borderId="41" xfId="0" applyFont="1" applyFill="1" applyBorder="1" applyAlignment="1">
      <alignment horizontal="center" vertical="center"/>
    </xf>
    <xf numFmtId="0" fontId="30" fillId="24" borderId="33" xfId="0" applyFont="1" applyFill="1" applyBorder="1" applyAlignment="1">
      <alignment horizontal="center" vertical="center" wrapText="1"/>
    </xf>
    <xf numFmtId="0" fontId="0" fillId="0" borderId="40" xfId="0" applyBorder="1" applyAlignment="1">
      <alignment horizontal="center" vertical="center"/>
    </xf>
    <xf numFmtId="0" fontId="0" fillId="0" borderId="41" xfId="0" applyBorder="1" applyAlignment="1">
      <alignment horizontal="center" vertical="center"/>
    </xf>
    <xf numFmtId="0" fontId="50" fillId="26" borderId="43" xfId="0" applyFont="1" applyFill="1" applyBorder="1" applyAlignment="1">
      <alignment horizontal="center" vertical="center" wrapText="1"/>
    </xf>
    <xf numFmtId="0" fontId="50" fillId="27" borderId="43" xfId="0" applyFont="1" applyFill="1" applyBorder="1" applyAlignment="1">
      <alignment horizontal="center" vertical="center" wrapText="1"/>
    </xf>
    <xf numFmtId="0" fontId="8" fillId="0" borderId="33" xfId="53" applyFont="1" applyFill="1" applyBorder="1" applyAlignment="1">
      <alignment horizontal="center" vertical="top"/>
    </xf>
    <xf numFmtId="0" fontId="8" fillId="0" borderId="15" xfId="53" applyFont="1" applyFill="1" applyBorder="1" applyAlignment="1">
      <alignment horizontal="center" vertical="top" wrapText="1"/>
    </xf>
    <xf numFmtId="0" fontId="30" fillId="24" borderId="17" xfId="0" applyFont="1" applyFill="1" applyBorder="1" applyAlignment="1">
      <alignment horizontal="center" vertical="center" wrapText="1"/>
    </xf>
    <xf numFmtId="0" fontId="41" fillId="23" borderId="43" xfId="53" applyFont="1" applyFill="1" applyBorder="1" applyAlignment="1">
      <alignment horizontal="center" vertical="center" wrapText="1"/>
    </xf>
    <xf numFmtId="0" fontId="41" fillId="23" borderId="43" xfId="53" applyFont="1" applyFill="1" applyBorder="1" applyAlignment="1">
      <alignment horizontal="right" vertical="center" wrapText="1"/>
    </xf>
    <xf numFmtId="0" fontId="47" fillId="27" borderId="43" xfId="53" applyFont="1" applyFill="1" applyBorder="1" applyAlignment="1">
      <alignment horizontal="center" vertical="center" textRotation="90" wrapText="1"/>
    </xf>
    <xf numFmtId="0" fontId="41" fillId="23" borderId="43" xfId="53" applyFont="1" applyFill="1" applyBorder="1" applyAlignment="1">
      <alignment horizontal="right"/>
    </xf>
    <xf numFmtId="0" fontId="42" fillId="23" borderId="43" xfId="53" applyFont="1" applyFill="1" applyBorder="1"/>
    <xf numFmtId="0" fontId="42" fillId="28" borderId="43" xfId="53" applyFont="1" applyFill="1" applyBorder="1"/>
    <xf numFmtId="0" fontId="6" fillId="0" borderId="40" xfId="53" applyFont="1" applyBorder="1" applyAlignment="1">
      <alignment vertical="center" wrapText="1"/>
    </xf>
    <xf numFmtId="0" fontId="6" fillId="0" borderId="40" xfId="53" applyFont="1" applyBorder="1" applyAlignment="1">
      <alignment horizontal="left" vertical="center" wrapText="1"/>
    </xf>
    <xf numFmtId="0" fontId="6" fillId="0" borderId="40" xfId="53" applyFont="1" applyBorder="1" applyAlignment="1">
      <alignment vertical="top" wrapText="1"/>
    </xf>
    <xf numFmtId="0" fontId="6" fillId="0" borderId="33" xfId="53" applyFont="1" applyBorder="1" applyAlignment="1">
      <alignment horizontal="left" vertical="center" wrapText="1"/>
    </xf>
    <xf numFmtId="0" fontId="12" fillId="0" borderId="21" xfId="0" applyFont="1" applyBorder="1" applyAlignment="1">
      <alignment vertical="center"/>
    </xf>
    <xf numFmtId="0" fontId="12" fillId="0" borderId="20" xfId="0" applyFont="1" applyBorder="1" applyAlignment="1">
      <alignment vertical="center"/>
    </xf>
    <xf numFmtId="0" fontId="12" fillId="0" borderId="19" xfId="5" applyFont="1" applyFill="1" applyBorder="1" applyAlignment="1">
      <alignment horizontal="center" wrapText="1"/>
    </xf>
    <xf numFmtId="0" fontId="7" fillId="24" borderId="38" xfId="8" applyFont="1" applyFill="1" applyBorder="1" applyAlignment="1">
      <alignment horizontal="center" vertical="center"/>
    </xf>
    <xf numFmtId="0" fontId="5" fillId="0" borderId="45" xfId="8" applyFill="1" applyBorder="1" applyAlignment="1">
      <alignment horizontal="center" vertical="center"/>
    </xf>
    <xf numFmtId="0" fontId="5" fillId="0" borderId="19" xfId="8" applyFill="1" applyBorder="1" applyAlignment="1">
      <alignment horizontal="center" vertical="center"/>
    </xf>
    <xf numFmtId="0" fontId="5" fillId="0" borderId="20" xfId="3" applyFont="1" applyBorder="1" applyAlignment="1">
      <alignment horizontal="center" textRotation="90"/>
    </xf>
    <xf numFmtId="0" fontId="5" fillId="24" borderId="2" xfId="2" applyFont="1" applyFill="1" applyBorder="1" applyAlignment="1" applyProtection="1">
      <alignment horizontal="center" vertical="center"/>
      <protection locked="0"/>
    </xf>
    <xf numFmtId="0" fontId="5" fillId="0" borderId="73" xfId="2" applyFont="1" applyBorder="1" applyAlignment="1" applyProtection="1">
      <alignment horizontal="center" vertical="center"/>
      <protection locked="0"/>
    </xf>
    <xf numFmtId="0" fontId="0" fillId="0" borderId="20" xfId="0" applyBorder="1" applyAlignment="1">
      <alignment horizontal="center" vertical="center"/>
    </xf>
    <xf numFmtId="0" fontId="5" fillId="0" borderId="16" xfId="3" applyFont="1" applyBorder="1" applyAlignment="1">
      <alignment horizontal="center" textRotation="90"/>
    </xf>
    <xf numFmtId="0" fontId="5" fillId="0" borderId="17" xfId="3" applyFont="1" applyBorder="1" applyAlignment="1">
      <alignment horizontal="center" textRotation="90"/>
    </xf>
    <xf numFmtId="0" fontId="5" fillId="0" borderId="18" xfId="3" applyFont="1" applyBorder="1" applyAlignment="1">
      <alignment horizontal="center" textRotation="90"/>
    </xf>
    <xf numFmtId="0" fontId="5" fillId="24" borderId="75" xfId="2" applyFont="1" applyFill="1" applyBorder="1" applyAlignment="1" applyProtection="1">
      <alignment horizontal="center" vertical="center"/>
      <protection locked="0"/>
    </xf>
    <xf numFmtId="0" fontId="5" fillId="24" borderId="49" xfId="2" applyFont="1" applyFill="1" applyBorder="1" applyAlignment="1" applyProtection="1">
      <alignment horizontal="center" vertical="center"/>
      <protection locked="0"/>
    </xf>
    <xf numFmtId="0" fontId="5" fillId="0" borderId="15" xfId="2" applyFont="1" applyBorder="1" applyAlignment="1" applyProtection="1">
      <alignment horizontal="center" vertical="center"/>
      <protection locked="0"/>
    </xf>
    <xf numFmtId="0" fontId="5" fillId="0" borderId="48" xfId="2" applyFont="1" applyBorder="1" applyAlignment="1" applyProtection="1">
      <alignment horizontal="center" vertical="center"/>
      <protection locked="0"/>
    </xf>
    <xf numFmtId="0" fontId="0" fillId="0" borderId="18" xfId="0" applyBorder="1" applyAlignment="1">
      <alignment horizontal="center" vertical="center"/>
    </xf>
    <xf numFmtId="0" fontId="0" fillId="0" borderId="0" xfId="0" applyBorder="1"/>
    <xf numFmtId="0" fontId="39" fillId="0" borderId="17" xfId="0" applyFont="1" applyBorder="1" applyAlignment="1">
      <alignment vertical="center"/>
    </xf>
    <xf numFmtId="0" fontId="34" fillId="0" borderId="17" xfId="0" applyFont="1" applyBorder="1" applyAlignment="1">
      <alignment horizontal="left" vertical="center"/>
    </xf>
    <xf numFmtId="0" fontId="6" fillId="0" borderId="0" xfId="2" applyFont="1"/>
    <xf numFmtId="0" fontId="6" fillId="0" borderId="0" xfId="2" applyFont="1" applyAlignment="1">
      <alignment horizontal="center" vertical="center" wrapText="1"/>
    </xf>
    <xf numFmtId="0" fontId="6" fillId="0" borderId="19" xfId="2" applyFont="1" applyBorder="1" applyAlignment="1">
      <alignment horizontal="left" vertical="center"/>
    </xf>
    <xf numFmtId="0" fontId="6" fillId="0" borderId="19" xfId="2" applyFont="1" applyBorder="1" applyAlignment="1">
      <alignment horizontal="left" vertical="center" wrapText="1"/>
    </xf>
    <xf numFmtId="0" fontId="6" fillId="0" borderId="20" xfId="2" applyFont="1" applyBorder="1" applyAlignment="1">
      <alignment horizontal="center" vertical="center" wrapText="1"/>
    </xf>
    <xf numFmtId="0" fontId="8" fillId="21" borderId="17" xfId="2" applyFont="1" applyFill="1" applyBorder="1" applyAlignment="1">
      <alignment horizontal="center" vertical="center" wrapText="1"/>
    </xf>
    <xf numFmtId="0" fontId="6" fillId="0" borderId="17" xfId="2" applyFont="1" applyBorder="1" applyAlignment="1">
      <alignment horizontal="center" vertical="center" wrapText="1"/>
    </xf>
    <xf numFmtId="0" fontId="6" fillId="0" borderId="0" xfId="2" applyFont="1" applyAlignment="1">
      <alignment horizontal="center"/>
    </xf>
    <xf numFmtId="0" fontId="6" fillId="0" borderId="20" xfId="2" applyFont="1" applyBorder="1" applyAlignment="1">
      <alignment horizontal="left" vertical="center"/>
    </xf>
    <xf numFmtId="0" fontId="6" fillId="0" borderId="17" xfId="2" applyFont="1" applyBorder="1" applyAlignment="1">
      <alignment horizontal="left" vertical="center" wrapText="1"/>
    </xf>
    <xf numFmtId="0" fontId="6" fillId="0" borderId="17" xfId="2" quotePrefix="1" applyFont="1" applyBorder="1" applyAlignment="1">
      <alignment horizontal="center" vertical="center" wrapText="1"/>
    </xf>
    <xf numFmtId="0" fontId="37" fillId="0" borderId="0" xfId="0" applyFont="1" applyBorder="1" applyAlignment="1">
      <alignment horizontal="left" vertical="center" wrapText="1"/>
    </xf>
    <xf numFmtId="0" fontId="13" fillId="0" borderId="0" xfId="0" applyFont="1" applyAlignment="1">
      <alignment horizontal="center"/>
    </xf>
    <xf numFmtId="0" fontId="13" fillId="0" borderId="0" xfId="0" applyFont="1" applyAlignment="1">
      <alignment horizontal="center" vertical="center"/>
    </xf>
    <xf numFmtId="0" fontId="0" fillId="0" borderId="0" xfId="0" applyAlignment="1">
      <alignment horizontal="center"/>
    </xf>
    <xf numFmtId="0" fontId="12" fillId="0" borderId="0" xfId="0" applyFont="1" applyBorder="1" applyAlignment="1">
      <alignment horizontal="left" vertical="top" wrapText="1"/>
    </xf>
    <xf numFmtId="0" fontId="12" fillId="0" borderId="2" xfId="0" applyFont="1" applyBorder="1" applyAlignment="1">
      <alignment horizontal="left" vertical="top" wrapText="1"/>
    </xf>
    <xf numFmtId="0" fontId="10" fillId="0" borderId="29" xfId="0" applyFont="1" applyBorder="1" applyAlignment="1">
      <alignment horizontal="left" vertical="top" wrapText="1"/>
    </xf>
    <xf numFmtId="0" fontId="10" fillId="0" borderId="38" xfId="0" applyFont="1" applyBorder="1" applyAlignment="1">
      <alignment horizontal="left" vertical="top" wrapText="1"/>
    </xf>
    <xf numFmtId="0" fontId="10" fillId="0" borderId="36" xfId="0" applyFont="1" applyBorder="1" applyAlignment="1">
      <alignment horizontal="left" vertical="top" wrapText="1"/>
    </xf>
    <xf numFmtId="0" fontId="12" fillId="0" borderId="30" xfId="0" applyFont="1" applyFill="1" applyBorder="1" applyAlignment="1">
      <alignment horizontal="left" vertical="top" wrapText="1"/>
    </xf>
    <xf numFmtId="0" fontId="12" fillId="0" borderId="32"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9" xfId="0" applyFont="1" applyFill="1" applyBorder="1" applyAlignment="1">
      <alignment horizontal="left" vertical="top" wrapText="1"/>
    </xf>
    <xf numFmtId="0" fontId="12" fillId="0" borderId="37"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32" xfId="0" applyFont="1" applyBorder="1" applyAlignment="1">
      <alignment horizontal="left" vertical="top" wrapText="1"/>
    </xf>
    <xf numFmtId="0" fontId="12" fillId="0" borderId="39" xfId="0" applyFont="1" applyBorder="1" applyAlignment="1">
      <alignment horizontal="left" vertical="top" wrapText="1"/>
    </xf>
    <xf numFmtId="0" fontId="12" fillId="0" borderId="37" xfId="0" applyFont="1" applyBorder="1" applyAlignment="1">
      <alignment horizontal="left" vertical="top" wrapText="1"/>
    </xf>
    <xf numFmtId="0" fontId="12" fillId="0" borderId="21"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top" wrapText="1"/>
    </xf>
    <xf numFmtId="0" fontId="12" fillId="0" borderId="20" xfId="0" applyFont="1" applyBorder="1" applyAlignment="1">
      <alignment horizontal="left" vertical="top" wrapText="1"/>
    </xf>
    <xf numFmtId="0" fontId="47" fillId="26" borderId="24" xfId="53" applyFont="1" applyFill="1" applyBorder="1" applyAlignment="1">
      <alignment horizontal="center" vertical="center" textRotation="90" wrapText="1"/>
    </xf>
    <xf numFmtId="0" fontId="47" fillId="26" borderId="44" xfId="53" applyFont="1" applyFill="1" applyBorder="1" applyAlignment="1">
      <alignment horizontal="center" vertical="center" textRotation="90" wrapText="1"/>
    </xf>
    <xf numFmtId="0" fontId="47" fillId="26" borderId="25" xfId="53" applyFont="1" applyFill="1" applyBorder="1" applyAlignment="1">
      <alignment horizontal="center" vertical="center" textRotation="90" wrapText="1"/>
    </xf>
    <xf numFmtId="0" fontId="41" fillId="0" borderId="42" xfId="53" applyFont="1" applyBorder="1" applyAlignment="1">
      <alignment horizontal="left" vertical="top" wrapText="1"/>
    </xf>
    <xf numFmtId="0" fontId="41" fillId="0" borderId="0" xfId="53" applyFont="1" applyBorder="1" applyAlignment="1">
      <alignment horizontal="left" vertical="center" wrapText="1"/>
    </xf>
    <xf numFmtId="0" fontId="47" fillId="27" borderId="24" xfId="53" applyFont="1" applyFill="1" applyBorder="1" applyAlignment="1">
      <alignment horizontal="center" vertical="center" textRotation="90" wrapText="1"/>
    </xf>
    <xf numFmtId="0" fontId="47" fillId="27" borderId="44" xfId="53" applyFont="1" applyFill="1" applyBorder="1" applyAlignment="1">
      <alignment horizontal="center" vertical="center" textRotation="90" wrapText="1"/>
    </xf>
    <xf numFmtId="0" fontId="47" fillId="27" borderId="25" xfId="53" applyFont="1" applyFill="1" applyBorder="1" applyAlignment="1">
      <alignment horizontal="center" vertical="center" textRotation="90" wrapText="1"/>
    </xf>
    <xf numFmtId="0" fontId="10" fillId="20" borderId="31" xfId="0" applyFont="1" applyFill="1" applyBorder="1" applyAlignment="1">
      <alignment horizontal="center" textRotation="90" wrapText="1"/>
    </xf>
    <xf numFmtId="0" fontId="10" fillId="20" borderId="28" xfId="0" applyFont="1" applyFill="1" applyBorder="1" applyAlignment="1">
      <alignment horizontal="center" textRotation="90" wrapText="1"/>
    </xf>
    <xf numFmtId="0" fontId="7" fillId="0" borderId="0" xfId="0" applyFont="1" applyBorder="1" applyAlignment="1">
      <alignment horizontal="center" textRotation="90" wrapText="1"/>
    </xf>
    <xf numFmtId="0" fontId="7" fillId="0" borderId="42" xfId="0" applyFont="1" applyBorder="1" applyAlignment="1">
      <alignment horizontal="center" textRotation="90" wrapText="1"/>
    </xf>
    <xf numFmtId="0" fontId="7" fillId="0" borderId="3" xfId="0" applyFont="1" applyBorder="1" applyAlignment="1">
      <alignment horizontal="center" vertical="center"/>
    </xf>
    <xf numFmtId="0" fontId="9" fillId="24" borderId="46" xfId="0" applyFont="1" applyFill="1" applyBorder="1" applyAlignment="1">
      <alignment horizontal="left" vertical="center"/>
    </xf>
    <xf numFmtId="0" fontId="9" fillId="24" borderId="30" xfId="0" applyFont="1" applyFill="1" applyBorder="1" applyAlignment="1">
      <alignment horizontal="left" vertical="center"/>
    </xf>
    <xf numFmtId="0" fontId="9" fillId="24" borderId="32" xfId="0" applyFont="1" applyFill="1" applyBorder="1" applyAlignment="1">
      <alignment horizontal="left" vertical="center"/>
    </xf>
    <xf numFmtId="0" fontId="10" fillId="20" borderId="71" xfId="0" applyFont="1" applyFill="1" applyBorder="1" applyAlignment="1">
      <alignment horizontal="center" textRotation="90" wrapText="1"/>
    </xf>
    <xf numFmtId="0" fontId="10" fillId="20" borderId="44" xfId="0" applyFont="1" applyFill="1" applyBorder="1" applyAlignment="1">
      <alignment horizontal="center" textRotation="90" wrapText="1"/>
    </xf>
    <xf numFmtId="0" fontId="10" fillId="20" borderId="25" xfId="0" applyFont="1" applyFill="1" applyBorder="1" applyAlignment="1">
      <alignment horizontal="center" textRotation="90" wrapText="1"/>
    </xf>
    <xf numFmtId="0" fontId="7" fillId="0" borderId="2" xfId="0" applyFont="1" applyBorder="1" applyAlignment="1">
      <alignment horizontal="center" textRotation="90" wrapText="1"/>
    </xf>
    <xf numFmtId="0" fontId="9" fillId="24" borderId="68" xfId="0" applyFont="1" applyFill="1" applyBorder="1" applyAlignment="1">
      <alignment horizontal="left" vertical="center"/>
    </xf>
    <xf numFmtId="0" fontId="9" fillId="24" borderId="69" xfId="0" applyFont="1" applyFill="1" applyBorder="1" applyAlignment="1">
      <alignment horizontal="left" vertical="center"/>
    </xf>
    <xf numFmtId="0" fontId="9" fillId="24" borderId="70" xfId="0" applyFont="1" applyFill="1" applyBorder="1" applyAlignment="1">
      <alignment horizontal="left" vertical="center"/>
    </xf>
    <xf numFmtId="0" fontId="5" fillId="0" borderId="72" xfId="0" applyFont="1" applyBorder="1" applyAlignment="1">
      <alignment horizontal="left" vertical="center" wrapText="1"/>
    </xf>
    <xf numFmtId="0" fontId="5" fillId="0" borderId="42" xfId="0" applyFont="1" applyBorder="1" applyAlignment="1">
      <alignment horizontal="left" vertical="center" wrapText="1"/>
    </xf>
    <xf numFmtId="0" fontId="5" fillId="0" borderId="23" xfId="0" applyFont="1" applyBorder="1" applyAlignment="1">
      <alignment horizontal="left" vertical="center" wrapText="1"/>
    </xf>
    <xf numFmtId="0" fontId="5" fillId="0" borderId="0" xfId="0" applyFont="1" applyBorder="1" applyAlignment="1">
      <alignment horizontal="center" textRotation="90" wrapText="1"/>
    </xf>
    <xf numFmtId="0" fontId="5" fillId="0" borderId="42" xfId="0" applyFont="1" applyBorder="1" applyAlignment="1">
      <alignment horizontal="center" textRotation="90" wrapText="1"/>
    </xf>
    <xf numFmtId="0" fontId="9" fillId="24" borderId="49" xfId="0" applyFont="1" applyFill="1" applyBorder="1" applyAlignment="1">
      <alignment horizontal="center" textRotation="90" wrapText="1"/>
    </xf>
    <xf numFmtId="0" fontId="9" fillId="24" borderId="44" xfId="0" applyFont="1" applyFill="1" applyBorder="1" applyAlignment="1">
      <alignment horizontal="center" textRotation="90" wrapText="1"/>
    </xf>
    <xf numFmtId="0" fontId="9" fillId="24" borderId="25" xfId="0" applyFont="1" applyFill="1" applyBorder="1" applyAlignment="1">
      <alignment horizontal="center" textRotation="90" wrapText="1"/>
    </xf>
    <xf numFmtId="0" fontId="5" fillId="0" borderId="38" xfId="0" applyFont="1" applyBorder="1" applyAlignment="1">
      <alignment horizontal="center" vertical="center" textRotation="180" wrapText="1"/>
    </xf>
    <xf numFmtId="0" fontId="0" fillId="0" borderId="38" xfId="0" applyBorder="1" applyAlignment="1">
      <alignment horizontal="center" vertical="center" textRotation="180"/>
    </xf>
    <xf numFmtId="0" fontId="12" fillId="0" borderId="51"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74" xfId="0" applyFont="1" applyBorder="1" applyAlignment="1">
      <alignment horizontal="center" vertical="center" wrapText="1"/>
    </xf>
    <xf numFmtId="0" fontId="12" fillId="0" borderId="21" xfId="0" applyFont="1" applyBorder="1" applyAlignment="1">
      <alignment horizontal="center" vertical="center"/>
    </xf>
    <xf numFmtId="0" fontId="12" fillId="0" borderId="74" xfId="0" applyFont="1" applyBorder="1" applyAlignment="1">
      <alignment horizontal="center" vertical="center"/>
    </xf>
    <xf numFmtId="0" fontId="32" fillId="22" borderId="17" xfId="0" applyFont="1" applyFill="1" applyBorder="1" applyAlignment="1">
      <alignment horizontal="center" vertical="center" wrapText="1"/>
    </xf>
    <xf numFmtId="0" fontId="32" fillId="22" borderId="17" xfId="0" applyFont="1" applyFill="1" applyBorder="1" applyAlignment="1">
      <alignment vertical="center"/>
    </xf>
    <xf numFmtId="0" fontId="32" fillId="22" borderId="17" xfId="0" applyFont="1" applyFill="1" applyBorder="1" applyAlignment="1">
      <alignment horizontal="center" vertical="center"/>
    </xf>
    <xf numFmtId="0" fontId="32" fillId="22" borderId="31" xfId="0" applyFont="1" applyFill="1" applyBorder="1" applyAlignment="1">
      <alignment horizontal="center" vertical="center" wrapText="1"/>
    </xf>
    <xf numFmtId="0" fontId="6" fillId="0" borderId="19" xfId="0" applyFont="1" applyBorder="1" applyAlignment="1">
      <alignment horizontal="left" vertical="center" wrapText="1"/>
    </xf>
    <xf numFmtId="0" fontId="6" fillId="0" borderId="21" xfId="0" applyFont="1" applyBorder="1" applyAlignment="1">
      <alignment horizontal="left" vertical="center" wrapText="1"/>
    </xf>
  </cellXfs>
  <cellStyles count="56">
    <cellStyle name="20% - Accent1" xfId="9"/>
    <cellStyle name="20% - Accent2" xfId="10"/>
    <cellStyle name="20% - Accent3" xfId="11"/>
    <cellStyle name="20% - Accent4" xfId="12"/>
    <cellStyle name="20% - Accent5" xfId="13"/>
    <cellStyle name="20% - Accent6" xfId="14"/>
    <cellStyle name="40% - Accent1" xfId="15"/>
    <cellStyle name="40% - Accent2" xfId="16"/>
    <cellStyle name="40% - Accent3" xfId="17"/>
    <cellStyle name="40% - Accent4" xfId="18"/>
    <cellStyle name="40% - Accent5" xfId="19"/>
    <cellStyle name="40% - Accent6" xfId="20"/>
    <cellStyle name="60% - Accent1" xfId="21"/>
    <cellStyle name="60% - Accent2" xfId="22"/>
    <cellStyle name="60% - Accent3" xfId="23"/>
    <cellStyle name="60% - Accent4" xfId="24"/>
    <cellStyle name="60% - Accent5" xfId="25"/>
    <cellStyle name="60% - Accent6" xfId="26"/>
    <cellStyle name="Bad" xfId="27"/>
    <cellStyle name="Calculation" xfId="28"/>
    <cellStyle name="Check Cell" xfId="29"/>
    <cellStyle name="Explanatory Text" xfId="30"/>
    <cellStyle name="Good" xfId="31"/>
    <cellStyle name="Heading 1" xfId="32"/>
    <cellStyle name="Heading 2" xfId="33"/>
    <cellStyle name="Heading 3" xfId="34"/>
    <cellStyle name="Heading 4" xfId="35"/>
    <cellStyle name="Input" xfId="36"/>
    <cellStyle name="Linked Cell" xfId="37"/>
    <cellStyle name="Neutral" xfId="38"/>
    <cellStyle name="Normal" xfId="0" builtinId="0"/>
    <cellStyle name="Normal 10" xfId="48"/>
    <cellStyle name="Normal 11" xfId="53"/>
    <cellStyle name="Normal 11 2" xfId="54"/>
    <cellStyle name="Normal 13" xfId="1"/>
    <cellStyle name="Normal 13 2" xfId="49"/>
    <cellStyle name="Normal 13 3" xfId="55"/>
    <cellStyle name="Normal 2" xfId="39"/>
    <cellStyle name="Normal 3" xfId="2"/>
    <cellStyle name="Normal 3 2" xfId="8"/>
    <cellStyle name="Normal 4" xfId="3"/>
    <cellStyle name="Normal 4 2" xfId="50"/>
    <cellStyle name="Normal 5" xfId="40"/>
    <cellStyle name="Normal 6" xfId="4"/>
    <cellStyle name="Normal 6 2" xfId="51"/>
    <cellStyle name="Normal 7" xfId="5"/>
    <cellStyle name="Normal 7 2" xfId="52"/>
    <cellStyle name="Normal 8" xfId="6"/>
    <cellStyle name="Normal 8 2" xfId="41"/>
    <cellStyle name="Normal 9" xfId="7"/>
    <cellStyle name="Normal 9 2" xfId="42"/>
    <cellStyle name="Note" xfId="43"/>
    <cellStyle name="Note 2" xfId="44"/>
    <cellStyle name="Output" xfId="45"/>
    <cellStyle name="Title" xfId="46"/>
    <cellStyle name="Warning Text" xfId="47"/>
  </cellStyles>
  <dxfs count="0"/>
  <tableStyles count="0" defaultTableStyle="TableStyleMedium9" defaultPivotStyle="PivotStyleLight16"/>
  <colors>
    <mruColors>
      <color rgb="FF31869B"/>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549730</xdr:colOff>
      <xdr:row>0</xdr:row>
      <xdr:rowOff>97971</xdr:rowOff>
    </xdr:from>
    <xdr:to>
      <xdr:col>3</xdr:col>
      <xdr:colOff>1224411</xdr:colOff>
      <xdr:row>0</xdr:row>
      <xdr:rowOff>817971</xdr:rowOff>
    </xdr:to>
    <xdr:pic>
      <xdr:nvPicPr>
        <xdr:cNvPr id="2" name="Imag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39687" y="97971"/>
          <a:ext cx="3254595" cy="720000"/>
        </a:xfrm>
        <a:prstGeom prst="rect">
          <a:avLst/>
        </a:prstGeom>
      </xdr:spPr>
    </xdr:pic>
    <xdr:clientData/>
  </xdr:twoCellAnchor>
  <xdr:twoCellAnchor editAs="oneCell">
    <xdr:from>
      <xdr:col>1</xdr:col>
      <xdr:colOff>3712</xdr:colOff>
      <xdr:row>8</xdr:row>
      <xdr:rowOff>666449</xdr:rowOff>
    </xdr:from>
    <xdr:to>
      <xdr:col>4</xdr:col>
      <xdr:colOff>449036</xdr:colOff>
      <xdr:row>8</xdr:row>
      <xdr:rowOff>4421818</xdr:rowOff>
    </xdr:to>
    <xdr:pic>
      <xdr:nvPicPr>
        <xdr:cNvPr id="3" name="Image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569" y="3401485"/>
          <a:ext cx="4200896" cy="37553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31</xdr:row>
      <xdr:rowOff>28575</xdr:rowOff>
    </xdr:from>
    <xdr:to>
      <xdr:col>0</xdr:col>
      <xdr:colOff>276225</xdr:colOff>
      <xdr:row>31</xdr:row>
      <xdr:rowOff>276225</xdr:rowOff>
    </xdr:to>
    <xdr:pic>
      <xdr:nvPicPr>
        <xdr:cNvPr id="3" name="Image 2">
          <a:extLst>
            <a:ext uri="{FF2B5EF4-FFF2-40B4-BE49-F238E27FC236}">
              <a16:creationId xmlns:a16="http://schemas.microsoft.com/office/drawing/2014/main" xmlns="" id="{00000000-0008-0000-0C00-000003000000}"/>
            </a:ext>
          </a:extLst>
        </xdr:cNvPr>
        <xdr:cNvPicPr>
          <a:picLocks noChangeAspect="1"/>
        </xdr:cNvPicPr>
      </xdr:nvPicPr>
      <xdr:blipFill>
        <a:blip xmlns:r="http://schemas.openxmlformats.org/officeDocument/2006/relationships" r:embed="rId1"/>
        <a:stretch>
          <a:fillRect/>
        </a:stretch>
      </xdr:blipFill>
      <xdr:spPr>
        <a:xfrm>
          <a:off x="28575" y="8601075"/>
          <a:ext cx="247650" cy="247650"/>
        </a:xfrm>
        <a:prstGeom prst="rect">
          <a:avLst/>
        </a:prstGeom>
      </xdr:spPr>
    </xdr:pic>
    <xdr:clientData/>
  </xdr:twoCellAnchor>
  <xdr:oneCellAnchor>
    <xdr:from>
      <xdr:col>0</xdr:col>
      <xdr:colOff>28575</xdr:colOff>
      <xdr:row>22</xdr:row>
      <xdr:rowOff>28575</xdr:rowOff>
    </xdr:from>
    <xdr:ext cx="247650" cy="247650"/>
    <xdr:pic>
      <xdr:nvPicPr>
        <xdr:cNvPr id="4" name="Image 3">
          <a:extLst>
            <a:ext uri="{FF2B5EF4-FFF2-40B4-BE49-F238E27FC236}">
              <a16:creationId xmlns:a16="http://schemas.microsoft.com/office/drawing/2014/main" xmlns="" id="{00000000-0008-0000-0C00-000004000000}"/>
            </a:ext>
          </a:extLst>
        </xdr:cNvPr>
        <xdr:cNvPicPr>
          <a:picLocks noChangeAspect="1"/>
        </xdr:cNvPicPr>
      </xdr:nvPicPr>
      <xdr:blipFill>
        <a:blip xmlns:r="http://schemas.openxmlformats.org/officeDocument/2006/relationships" r:embed="rId1"/>
        <a:stretch>
          <a:fillRect/>
        </a:stretch>
      </xdr:blipFill>
      <xdr:spPr>
        <a:xfrm>
          <a:off x="28575" y="8601075"/>
          <a:ext cx="247650" cy="2476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PrivUSR\cp-ldu\Cfc\MIC\2011\Organisation\Liste%20et%20plann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dropbox.com/PrivUSR/cp-ldu/Cfc/MIC/2011/Organisation/Liste%20et%20plann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rts mic"/>
      <sheetName val="Experts dmi"/>
      <sheetName val="Candidats mic"/>
      <sheetName val="Planning théorie"/>
    </sheetNames>
    <sheetDataSet>
      <sheetData sheetId="0" refreshError="1"/>
      <sheetData sheetId="1" refreshError="1"/>
      <sheetData sheetId="2" refreshError="1">
        <row r="4">
          <cell r="C4" t="str">
            <v>Akolashvili</v>
          </cell>
          <cell r="D4" t="str">
            <v>Georgiy</v>
          </cell>
        </row>
        <row r="5">
          <cell r="C5" t="str">
            <v>Maurer</v>
          </cell>
          <cell r="D5" t="str">
            <v>Kevin</v>
          </cell>
        </row>
        <row r="6">
          <cell r="C6" t="str">
            <v>Oliveira</v>
          </cell>
          <cell r="D6" t="str">
            <v>Dylan</v>
          </cell>
        </row>
        <row r="7">
          <cell r="C7" t="str">
            <v>Pérez</v>
          </cell>
          <cell r="D7" t="str">
            <v>Nolan</v>
          </cell>
        </row>
        <row r="8">
          <cell r="C8" t="str">
            <v>Rossel</v>
          </cell>
          <cell r="D8" t="str">
            <v>Kevin</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rts mic"/>
      <sheetName val="Experts dmi"/>
      <sheetName val="Candidats mic"/>
      <sheetName val="Planning théorie"/>
    </sheetNames>
    <sheetDataSet>
      <sheetData sheetId="0" refreshError="1"/>
      <sheetData sheetId="1" refreshError="1"/>
      <sheetData sheetId="2" refreshError="1">
        <row r="4">
          <cell r="C4" t="str">
            <v>Akolashvili</v>
          </cell>
          <cell r="D4" t="str">
            <v>Georgiy</v>
          </cell>
        </row>
        <row r="5">
          <cell r="C5" t="str">
            <v>Maurer</v>
          </cell>
          <cell r="D5" t="str">
            <v>Kevin</v>
          </cell>
        </row>
        <row r="6">
          <cell r="C6" t="str">
            <v>Oliveira</v>
          </cell>
          <cell r="D6" t="str">
            <v>Dylan</v>
          </cell>
        </row>
        <row r="7">
          <cell r="C7" t="str">
            <v>Pérez</v>
          </cell>
          <cell r="D7" t="str">
            <v>Nolan</v>
          </cell>
        </row>
        <row r="8">
          <cell r="C8" t="str">
            <v>Rossel</v>
          </cell>
          <cell r="D8" t="str">
            <v>Kevin</v>
          </cell>
        </row>
      </sheetData>
      <sheetData sheetId="3"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pageSetUpPr autoPageBreaks="0"/>
  </sheetPr>
  <dimension ref="A1:E12"/>
  <sheetViews>
    <sheetView showGridLines="0" view="pageLayout" zoomScale="80" zoomScaleNormal="70" zoomScalePageLayoutView="80" workbookViewId="0">
      <selection activeCell="E15" sqref="E15"/>
    </sheetView>
  </sheetViews>
  <sheetFormatPr baseColWidth="10" defaultRowHeight="12.75" x14ac:dyDescent="0.2"/>
  <cols>
    <col min="1" max="5" width="18.7109375" customWidth="1"/>
  </cols>
  <sheetData>
    <row r="1" spans="1:5" ht="68.45" customHeight="1" x14ac:dyDescent="0.2"/>
    <row r="2" spans="1:5" ht="30.6" customHeight="1" x14ac:dyDescent="0.2"/>
    <row r="3" spans="1:5" ht="18" x14ac:dyDescent="0.25">
      <c r="A3" s="200" t="s">
        <v>59</v>
      </c>
      <c r="B3" s="200"/>
      <c r="C3" s="200"/>
      <c r="D3" s="200"/>
      <c r="E3" s="200"/>
    </row>
    <row r="4" spans="1:5" ht="41.1" customHeight="1" x14ac:dyDescent="0.2">
      <c r="A4" s="201" t="s">
        <v>60</v>
      </c>
      <c r="B4" s="201"/>
      <c r="C4" s="201"/>
      <c r="D4" s="201"/>
      <c r="E4" s="201"/>
    </row>
    <row r="6" spans="1:5" s="64" customFormat="1" ht="18" x14ac:dyDescent="0.25">
      <c r="A6" s="60" t="s">
        <v>54</v>
      </c>
      <c r="B6" s="61">
        <v>2016</v>
      </c>
      <c r="C6" s="61"/>
      <c r="D6" s="62" t="s">
        <v>8</v>
      </c>
      <c r="E6" s="63" t="s">
        <v>9</v>
      </c>
    </row>
    <row r="7" spans="1:5" s="67" customFormat="1" ht="9" customHeight="1" x14ac:dyDescent="0.25">
      <c r="A7" s="65"/>
      <c r="B7" s="66"/>
      <c r="C7" s="66"/>
    </row>
    <row r="8" spans="1:5" s="64" customFormat="1" ht="18" x14ac:dyDescent="0.25">
      <c r="A8" s="60" t="s">
        <v>7</v>
      </c>
      <c r="B8" s="199" t="s">
        <v>73</v>
      </c>
      <c r="C8" s="199"/>
      <c r="D8" s="199"/>
      <c r="E8" s="199"/>
    </row>
    <row r="9" spans="1:5" ht="369.6" customHeight="1" x14ac:dyDescent="0.2">
      <c r="A9" s="202"/>
      <c r="B9" s="202"/>
      <c r="C9" s="202"/>
      <c r="D9" s="202"/>
      <c r="E9" s="202"/>
    </row>
    <row r="11" spans="1:5" ht="85.35" customHeight="1" x14ac:dyDescent="0.2"/>
    <row r="12" spans="1:5" x14ac:dyDescent="0.2">
      <c r="A12" s="6" t="s">
        <v>61</v>
      </c>
    </row>
  </sheetData>
  <mergeCells count="4">
    <mergeCell ref="B8:E8"/>
    <mergeCell ref="A3:E3"/>
    <mergeCell ref="A4:E4"/>
    <mergeCell ref="A9:E9"/>
  </mergeCells>
  <pageMargins left="0.59055118110236215" right="0.36" top="0.92" bottom="0.51181102362204722"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8"/>
  <sheetViews>
    <sheetView zoomScale="130" zoomScaleNormal="130" workbookViewId="0">
      <selection activeCell="E19" sqref="E19"/>
    </sheetView>
  </sheetViews>
  <sheetFormatPr baseColWidth="10" defaultRowHeight="12.75" x14ac:dyDescent="0.2"/>
  <cols>
    <col min="1" max="1" width="26.7109375" customWidth="1"/>
    <col min="2" max="2" width="20.140625" customWidth="1"/>
    <col min="3" max="3" width="6.7109375" customWidth="1"/>
    <col min="4" max="4" width="7.5703125" customWidth="1"/>
    <col min="5" max="5" width="34.28515625" customWidth="1"/>
  </cols>
  <sheetData>
    <row r="1" spans="1:5" ht="24.75" customHeight="1" x14ac:dyDescent="0.2">
      <c r="A1" s="2"/>
      <c r="B1" s="2"/>
      <c r="C1" s="264" t="s">
        <v>55</v>
      </c>
      <c r="D1" s="265"/>
      <c r="E1" s="40"/>
    </row>
    <row r="2" spans="1:5" ht="25.35" customHeight="1" x14ac:dyDescent="0.2">
      <c r="A2" s="8"/>
      <c r="B2" s="8"/>
      <c r="C2" s="8"/>
      <c r="D2" s="8"/>
      <c r="E2" s="8"/>
    </row>
    <row r="3" spans="1:5" ht="25.35" customHeight="1" x14ac:dyDescent="0.2">
      <c r="A3" s="111" t="s">
        <v>185</v>
      </c>
      <c r="B3" s="111"/>
      <c r="C3" s="111" t="s">
        <v>6</v>
      </c>
      <c r="D3" s="111"/>
      <c r="E3" s="112" t="s">
        <v>183</v>
      </c>
    </row>
    <row r="4" spans="1:5" ht="25.35" customHeight="1" x14ac:dyDescent="0.2">
      <c r="A4" s="261" t="s">
        <v>3</v>
      </c>
      <c r="B4" s="260" t="s">
        <v>50</v>
      </c>
      <c r="C4" s="263" t="s">
        <v>4</v>
      </c>
      <c r="D4" s="263"/>
      <c r="E4" s="260" t="s">
        <v>49</v>
      </c>
    </row>
    <row r="5" spans="1:5" ht="25.35" customHeight="1" x14ac:dyDescent="0.2">
      <c r="A5" s="261"/>
      <c r="B5" s="262"/>
      <c r="C5" s="56" t="s">
        <v>51</v>
      </c>
      <c r="D5" s="56" t="s">
        <v>52</v>
      </c>
      <c r="E5" s="260"/>
    </row>
    <row r="6" spans="1:5" ht="25.35" customHeight="1" x14ac:dyDescent="0.25">
      <c r="A6" s="39" t="s">
        <v>184</v>
      </c>
      <c r="B6" s="113"/>
      <c r="C6" s="114"/>
      <c r="D6" s="114"/>
      <c r="E6" s="115"/>
    </row>
    <row r="7" spans="1:5" ht="25.35" customHeight="1" x14ac:dyDescent="0.25">
      <c r="A7" s="36" t="s">
        <v>186</v>
      </c>
      <c r="B7" s="113"/>
      <c r="C7" s="114"/>
      <c r="D7" s="114"/>
      <c r="E7" s="115"/>
    </row>
    <row r="8" spans="1:5" ht="25.35" customHeight="1" x14ac:dyDescent="0.25">
      <c r="A8" s="36" t="s">
        <v>187</v>
      </c>
      <c r="B8" s="113"/>
      <c r="C8" s="114"/>
      <c r="D8" s="114"/>
      <c r="E8" s="115"/>
    </row>
    <row r="9" spans="1:5" ht="25.35" customHeight="1" x14ac:dyDescent="0.25">
      <c r="A9" s="186" t="s">
        <v>188</v>
      </c>
      <c r="B9" s="113"/>
      <c r="C9" s="114"/>
      <c r="D9" s="114"/>
      <c r="E9" s="115"/>
    </row>
    <row r="10" spans="1:5" ht="25.35" customHeight="1" x14ac:dyDescent="0.25">
      <c r="A10" s="36" t="s">
        <v>189</v>
      </c>
      <c r="B10" s="113"/>
      <c r="C10" s="114"/>
      <c r="D10" s="114"/>
      <c r="E10" s="115"/>
    </row>
    <row r="11" spans="1:5" ht="25.35" customHeight="1" x14ac:dyDescent="0.25">
      <c r="A11" s="36" t="s">
        <v>191</v>
      </c>
      <c r="B11" s="113"/>
      <c r="C11" s="114"/>
      <c r="D11" s="114"/>
      <c r="E11" s="115"/>
    </row>
    <row r="12" spans="1:5" ht="25.35" customHeight="1" x14ac:dyDescent="0.2">
      <c r="A12" s="36" t="s">
        <v>190</v>
      </c>
      <c r="B12" s="116"/>
      <c r="C12" s="117"/>
      <c r="D12" s="117"/>
      <c r="E12" s="118"/>
    </row>
    <row r="13" spans="1:5" ht="25.35" customHeight="1" x14ac:dyDescent="0.25">
      <c r="A13" s="187">
        <v>20</v>
      </c>
      <c r="B13" s="113"/>
      <c r="C13" s="114"/>
      <c r="D13" s="114"/>
      <c r="E13" s="115"/>
    </row>
    <row r="14" spans="1:5" ht="25.35" customHeight="1" x14ac:dyDescent="0.25">
      <c r="A14" s="187">
        <v>15</v>
      </c>
      <c r="B14" s="113"/>
      <c r="C14" s="114"/>
      <c r="D14" s="114"/>
      <c r="E14" s="115"/>
    </row>
    <row r="15" spans="1:5" ht="25.35" customHeight="1" x14ac:dyDescent="0.25">
      <c r="A15" s="187">
        <v>50</v>
      </c>
      <c r="B15" s="113"/>
      <c r="C15" s="114"/>
      <c r="D15" s="114"/>
      <c r="E15" s="115"/>
    </row>
    <row r="16" spans="1:5" ht="25.35" customHeight="1" x14ac:dyDescent="0.25">
      <c r="A16" s="187">
        <v>30</v>
      </c>
      <c r="B16" s="113"/>
      <c r="C16" s="114"/>
      <c r="D16" s="114"/>
      <c r="E16" s="115"/>
    </row>
    <row r="17" spans="1:5" ht="25.35" customHeight="1" x14ac:dyDescent="0.25">
      <c r="A17" s="187">
        <v>10</v>
      </c>
      <c r="B17" s="113"/>
      <c r="C17" s="114"/>
      <c r="D17" s="114"/>
      <c r="E17" s="115"/>
    </row>
    <row r="18" spans="1:5" ht="25.35" customHeight="1" x14ac:dyDescent="0.25">
      <c r="A18" s="187">
        <v>4</v>
      </c>
      <c r="B18" s="113"/>
      <c r="C18" s="114"/>
      <c r="D18" s="114"/>
      <c r="E18" s="115"/>
    </row>
  </sheetData>
  <mergeCells count="5">
    <mergeCell ref="C1:D1"/>
    <mergeCell ref="A4:A5"/>
    <mergeCell ref="B4:B5"/>
    <mergeCell ref="C4:D4"/>
    <mergeCell ref="E4:E5"/>
  </mergeCells>
  <pageMargins left="0.7" right="0.7" top="0.75" bottom="0.75" header="0.3" footer="0.3"/>
  <pageSetup paperSize="9" scale="94" orientation="portrait" r:id="rId1"/>
  <headerFooter>
    <oddHeader>&amp;L&amp;"Arial,Fett"Protocole de mesure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18"/>
  <sheetViews>
    <sheetView showGridLines="0" zoomScale="130" zoomScaleNormal="130" zoomScalePageLayoutView="80" workbookViewId="0">
      <selection activeCell="D7" sqref="D7"/>
    </sheetView>
  </sheetViews>
  <sheetFormatPr baseColWidth="10" defaultColWidth="11.42578125" defaultRowHeight="15" x14ac:dyDescent="0.2"/>
  <cols>
    <col min="1" max="1" width="7" style="188" customWidth="1"/>
    <col min="2" max="2" width="50.7109375" style="188" customWidth="1"/>
    <col min="3" max="3" width="15.140625" style="188" customWidth="1"/>
    <col min="4" max="4" width="16.140625" style="188" customWidth="1"/>
    <col min="5" max="16384" width="11.42578125" style="188"/>
  </cols>
  <sheetData>
    <row r="1" spans="1:4" ht="20.25" customHeight="1" x14ac:dyDescent="0.2">
      <c r="A1" s="190" t="s">
        <v>5</v>
      </c>
      <c r="B1" s="196" t="s">
        <v>194</v>
      </c>
      <c r="C1" s="191" t="s">
        <v>6</v>
      </c>
      <c r="D1" s="192" t="s">
        <v>183</v>
      </c>
    </row>
    <row r="2" spans="1:4" ht="4.9000000000000004" customHeight="1" x14ac:dyDescent="0.2">
      <c r="A2" s="189"/>
      <c r="B2" s="189"/>
      <c r="C2" s="189"/>
      <c r="D2" s="189"/>
    </row>
    <row r="3" spans="1:4" ht="31.5" x14ac:dyDescent="0.2">
      <c r="A3" s="193" t="s">
        <v>1</v>
      </c>
      <c r="B3" s="193" t="s">
        <v>2</v>
      </c>
      <c r="C3" s="193" t="s">
        <v>47</v>
      </c>
      <c r="D3" s="193" t="s">
        <v>48</v>
      </c>
    </row>
    <row r="4" spans="1:4" s="195" customFormat="1" ht="43.5" customHeight="1" x14ac:dyDescent="0.2">
      <c r="A4" s="194"/>
      <c r="B4" s="197" t="s">
        <v>195</v>
      </c>
      <c r="C4" s="194">
        <v>1</v>
      </c>
      <c r="D4" s="194"/>
    </row>
    <row r="5" spans="1:4" s="195" customFormat="1" ht="43.5" customHeight="1" x14ac:dyDescent="0.2">
      <c r="A5" s="194"/>
      <c r="B5" s="197" t="s">
        <v>197</v>
      </c>
      <c r="C5" s="194">
        <v>1</v>
      </c>
      <c r="D5" s="194"/>
    </row>
    <row r="6" spans="1:4" s="195" customFormat="1" ht="43.5" customHeight="1" x14ac:dyDescent="0.2">
      <c r="A6" s="194"/>
      <c r="B6" s="197" t="s">
        <v>199</v>
      </c>
      <c r="C6" s="194">
        <v>3</v>
      </c>
      <c r="D6" s="194"/>
    </row>
    <row r="7" spans="1:4" s="195" customFormat="1" ht="43.5" customHeight="1" x14ac:dyDescent="0.2">
      <c r="A7" s="194"/>
      <c r="B7" s="197" t="s">
        <v>196</v>
      </c>
      <c r="C7" s="194">
        <v>1</v>
      </c>
      <c r="D7" s="194"/>
    </row>
    <row r="8" spans="1:4" s="195" customFormat="1" ht="43.5" customHeight="1" x14ac:dyDescent="0.2">
      <c r="A8" s="194"/>
      <c r="B8" s="197" t="s">
        <v>198</v>
      </c>
      <c r="C8" s="194">
        <v>2</v>
      </c>
      <c r="D8" s="194"/>
    </row>
    <row r="9" spans="1:4" s="195" customFormat="1" ht="43.5" customHeight="1" x14ac:dyDescent="0.2">
      <c r="A9" s="194"/>
      <c r="B9" s="197" t="s">
        <v>207</v>
      </c>
      <c r="C9" s="194">
        <v>4</v>
      </c>
      <c r="D9" s="194"/>
    </row>
    <row r="10" spans="1:4" s="195" customFormat="1" ht="43.5" customHeight="1" x14ac:dyDescent="0.2">
      <c r="A10" s="194"/>
      <c r="B10" s="197" t="s">
        <v>208</v>
      </c>
      <c r="C10" s="194">
        <v>4</v>
      </c>
      <c r="D10" s="194"/>
    </row>
    <row r="11" spans="1:4" s="195" customFormat="1" ht="43.5" customHeight="1" x14ac:dyDescent="0.2">
      <c r="A11" s="194"/>
      <c r="B11" s="197" t="s">
        <v>200</v>
      </c>
      <c r="C11" s="194">
        <v>5</v>
      </c>
      <c r="D11" s="194"/>
    </row>
    <row r="12" spans="1:4" s="195" customFormat="1" ht="43.5" customHeight="1" x14ac:dyDescent="0.2">
      <c r="A12" s="194"/>
      <c r="B12" s="197" t="s">
        <v>201</v>
      </c>
      <c r="C12" s="194">
        <v>6</v>
      </c>
      <c r="D12" s="194"/>
    </row>
    <row r="13" spans="1:4" s="195" customFormat="1" ht="43.5" customHeight="1" x14ac:dyDescent="0.2">
      <c r="A13" s="194"/>
      <c r="B13" s="197" t="s">
        <v>204</v>
      </c>
      <c r="C13" s="198" t="s">
        <v>209</v>
      </c>
      <c r="D13" s="194"/>
    </row>
    <row r="14" spans="1:4" s="195" customFormat="1" ht="43.5" customHeight="1" x14ac:dyDescent="0.2">
      <c r="A14" s="194"/>
      <c r="B14" s="197" t="s">
        <v>203</v>
      </c>
      <c r="C14" s="194">
        <v>7</v>
      </c>
      <c r="D14" s="194"/>
    </row>
    <row r="15" spans="1:4" s="195" customFormat="1" ht="43.5" customHeight="1" x14ac:dyDescent="0.2">
      <c r="A15" s="194"/>
      <c r="B15" s="197" t="s">
        <v>202</v>
      </c>
      <c r="C15" s="194">
        <v>4</v>
      </c>
      <c r="D15" s="194"/>
    </row>
    <row r="16" spans="1:4" s="195" customFormat="1" ht="43.5" customHeight="1" x14ac:dyDescent="0.2">
      <c r="A16" s="194"/>
      <c r="B16" s="197" t="s">
        <v>206</v>
      </c>
      <c r="C16" s="194">
        <v>8</v>
      </c>
      <c r="D16" s="194"/>
    </row>
    <row r="17" spans="1:4" s="195" customFormat="1" ht="43.5" customHeight="1" x14ac:dyDescent="0.2">
      <c r="A17" s="194"/>
      <c r="B17" s="197" t="s">
        <v>205</v>
      </c>
      <c r="C17" s="198" t="s">
        <v>209</v>
      </c>
      <c r="D17" s="194"/>
    </row>
    <row r="18" spans="1:4" s="195" customFormat="1" ht="43.5" customHeight="1" x14ac:dyDescent="0.2">
      <c r="A18" s="194"/>
      <c r="B18" s="197"/>
      <c r="C18" s="194"/>
      <c r="D18" s="194"/>
    </row>
  </sheetData>
  <sortState ref="A4:D17">
    <sortCondition ref="A4"/>
  </sortState>
  <pageMargins left="0.70866141732283472" right="0.70866141732283472" top="0.74803149606299213" bottom="0.74803149606299213" header="0.31496062992125984" footer="0.31496062992125984"/>
  <pageSetup paperSize="9" scale="99" orientation="portrait" r:id="rId1"/>
  <headerFooter>
    <oddHeader>&amp;L&amp;"Arial,Fett"&amp;12&amp;A&amp;R&amp;G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18"/>
  <sheetViews>
    <sheetView showGridLines="0" topLeftCell="A10" zoomScale="130" zoomScaleNormal="130" zoomScalePageLayoutView="80" workbookViewId="0">
      <selection activeCell="C15" sqref="C15"/>
    </sheetView>
  </sheetViews>
  <sheetFormatPr baseColWidth="10" defaultColWidth="11.42578125" defaultRowHeight="15" x14ac:dyDescent="0.2"/>
  <cols>
    <col min="1" max="1" width="7" style="188" customWidth="1"/>
    <col min="2" max="2" width="50.7109375" style="188" customWidth="1"/>
    <col min="3" max="3" width="15.140625" style="188" customWidth="1"/>
    <col min="4" max="4" width="16.140625" style="188" customWidth="1"/>
    <col min="5" max="16384" width="11.42578125" style="188"/>
  </cols>
  <sheetData>
    <row r="1" spans="1:4" ht="20.25" customHeight="1" x14ac:dyDescent="0.2">
      <c r="A1" s="190" t="s">
        <v>5</v>
      </c>
      <c r="B1" s="196" t="s">
        <v>194</v>
      </c>
      <c r="C1" s="191" t="s">
        <v>6</v>
      </c>
      <c r="D1" s="192" t="s">
        <v>183</v>
      </c>
    </row>
    <row r="2" spans="1:4" ht="4.9000000000000004" customHeight="1" x14ac:dyDescent="0.2">
      <c r="A2" s="189"/>
      <c r="B2" s="189"/>
      <c r="C2" s="189"/>
      <c r="D2" s="189"/>
    </row>
    <row r="3" spans="1:4" ht="31.5" x14ac:dyDescent="0.2">
      <c r="A3" s="193" t="s">
        <v>1</v>
      </c>
      <c r="B3" s="193" t="s">
        <v>2</v>
      </c>
      <c r="C3" s="193" t="s">
        <v>47</v>
      </c>
      <c r="D3" s="193" t="s">
        <v>48</v>
      </c>
    </row>
    <row r="4" spans="1:4" s="195" customFormat="1" ht="43.5" customHeight="1" x14ac:dyDescent="0.2">
      <c r="A4" s="194">
        <v>1</v>
      </c>
      <c r="B4" s="197" t="s">
        <v>210</v>
      </c>
      <c r="C4" s="194">
        <v>1</v>
      </c>
      <c r="D4" s="194"/>
    </row>
    <row r="5" spans="1:4" s="195" customFormat="1" ht="43.5" customHeight="1" x14ac:dyDescent="0.2">
      <c r="A5" s="194">
        <v>2</v>
      </c>
      <c r="B5" s="197" t="s">
        <v>211</v>
      </c>
      <c r="C5" s="194">
        <v>2</v>
      </c>
      <c r="D5" s="194"/>
    </row>
    <row r="6" spans="1:4" s="195" customFormat="1" ht="43.5" customHeight="1" x14ac:dyDescent="0.2">
      <c r="A6" s="194">
        <v>3</v>
      </c>
      <c r="B6" s="197" t="s">
        <v>212</v>
      </c>
      <c r="C6" s="194">
        <v>2</v>
      </c>
      <c r="D6" s="194"/>
    </row>
    <row r="7" spans="1:4" s="195" customFormat="1" ht="43.5" customHeight="1" x14ac:dyDescent="0.2">
      <c r="A7" s="194">
        <v>4</v>
      </c>
      <c r="B7" s="197" t="s">
        <v>214</v>
      </c>
      <c r="C7" s="194">
        <v>2</v>
      </c>
      <c r="D7" s="194"/>
    </row>
    <row r="8" spans="1:4" s="195" customFormat="1" ht="43.5" customHeight="1" x14ac:dyDescent="0.2">
      <c r="A8" s="194">
        <v>5</v>
      </c>
      <c r="B8" s="197" t="s">
        <v>215</v>
      </c>
      <c r="C8" s="194">
        <v>3</v>
      </c>
      <c r="D8" s="194"/>
    </row>
    <row r="9" spans="1:4" s="195" customFormat="1" ht="43.5" customHeight="1" x14ac:dyDescent="0.2">
      <c r="A9" s="194">
        <v>6</v>
      </c>
      <c r="B9" s="197" t="s">
        <v>213</v>
      </c>
      <c r="C9" s="194">
        <v>4</v>
      </c>
      <c r="D9" s="194"/>
    </row>
    <row r="10" spans="1:4" s="195" customFormat="1" ht="43.5" customHeight="1" x14ac:dyDescent="0.2">
      <c r="A10" s="194">
        <v>7</v>
      </c>
      <c r="B10" s="197" t="s">
        <v>216</v>
      </c>
      <c r="C10" s="198" t="s">
        <v>209</v>
      </c>
      <c r="D10" s="194"/>
    </row>
    <row r="11" spans="1:4" s="195" customFormat="1" ht="43.5" customHeight="1" x14ac:dyDescent="0.2">
      <c r="A11" s="194">
        <v>8</v>
      </c>
      <c r="B11" s="197" t="s">
        <v>217</v>
      </c>
      <c r="C11" s="194">
        <v>1</v>
      </c>
      <c r="D11" s="194"/>
    </row>
    <row r="12" spans="1:4" s="195" customFormat="1" ht="43.5" customHeight="1" x14ac:dyDescent="0.2">
      <c r="A12" s="194">
        <v>9</v>
      </c>
      <c r="B12" s="197" t="s">
        <v>218</v>
      </c>
      <c r="C12" s="194">
        <v>2</v>
      </c>
      <c r="D12" s="194"/>
    </row>
    <row r="13" spans="1:4" s="195" customFormat="1" ht="43.5" customHeight="1" x14ac:dyDescent="0.2">
      <c r="A13" s="194">
        <v>10</v>
      </c>
      <c r="B13" s="197" t="s">
        <v>219</v>
      </c>
      <c r="C13" s="198">
        <v>5</v>
      </c>
      <c r="D13" s="194"/>
    </row>
    <row r="14" spans="1:4" s="195" customFormat="1" ht="43.5" customHeight="1" x14ac:dyDescent="0.2">
      <c r="A14" s="194">
        <v>11</v>
      </c>
      <c r="B14" s="197" t="s">
        <v>220</v>
      </c>
      <c r="C14" s="194">
        <v>1</v>
      </c>
      <c r="D14" s="194"/>
    </row>
    <row r="15" spans="1:4" s="195" customFormat="1" ht="43.5" customHeight="1" x14ac:dyDescent="0.2">
      <c r="A15" s="194">
        <v>12</v>
      </c>
      <c r="B15" s="197" t="s">
        <v>221</v>
      </c>
      <c r="C15" s="194">
        <v>1</v>
      </c>
      <c r="D15" s="194"/>
    </row>
    <row r="16" spans="1:4" s="195" customFormat="1" ht="43.5" customHeight="1" x14ac:dyDescent="0.2">
      <c r="A16" s="194">
        <v>13</v>
      </c>
      <c r="B16" s="197"/>
      <c r="C16" s="194"/>
      <c r="D16" s="194"/>
    </row>
    <row r="17" spans="1:4" s="195" customFormat="1" ht="43.5" customHeight="1" x14ac:dyDescent="0.2">
      <c r="A17" s="194">
        <v>14</v>
      </c>
      <c r="B17" s="197"/>
      <c r="C17" s="198" t="s">
        <v>209</v>
      </c>
      <c r="D17" s="194"/>
    </row>
    <row r="18" spans="1:4" s="195" customFormat="1" ht="43.5" customHeight="1" x14ac:dyDescent="0.2">
      <c r="A18" s="194">
        <v>15</v>
      </c>
      <c r="B18" s="197"/>
      <c r="C18" s="194"/>
      <c r="D18" s="194"/>
    </row>
  </sheetData>
  <pageMargins left="0.70866141732283472" right="0.70866141732283472" top="0.74803149606299213" bottom="0.74803149606299213" header="0.31496062992125984" footer="0.31496062992125984"/>
  <pageSetup paperSize="9" scale="99" orientation="portrait" r:id="rId1"/>
  <headerFooter>
    <oddHeader>&amp;L&amp;"Arial,Fett"&amp;12&amp;A&amp;R&amp;G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autoPageBreaks="0"/>
  </sheetPr>
  <dimension ref="A1:D30"/>
  <sheetViews>
    <sheetView showGridLines="0" view="pageLayout" zoomScale="90" zoomScaleNormal="90" zoomScalePageLayoutView="90" workbookViewId="0">
      <selection activeCell="B2" sqref="B2:D2"/>
    </sheetView>
  </sheetViews>
  <sheetFormatPr baseColWidth="10" defaultColWidth="11.42578125" defaultRowHeight="15" x14ac:dyDescent="0.25"/>
  <cols>
    <col min="1" max="1" width="17.42578125" style="47" customWidth="1"/>
    <col min="2" max="2" width="25.28515625" style="45" customWidth="1"/>
    <col min="3" max="3" width="25.28515625" style="46" customWidth="1"/>
    <col min="4" max="4" width="31" style="46" customWidth="1"/>
    <col min="5" max="16384" width="11.42578125" style="46"/>
  </cols>
  <sheetData>
    <row r="1" spans="1:4" ht="29.1" customHeight="1" x14ac:dyDescent="0.2">
      <c r="A1" s="205" t="s">
        <v>56</v>
      </c>
      <c r="B1" s="214" t="s">
        <v>105</v>
      </c>
      <c r="C1" s="214"/>
      <c r="D1" s="215"/>
    </row>
    <row r="2" spans="1:4" ht="33.75" customHeight="1" x14ac:dyDescent="0.2">
      <c r="A2" s="207"/>
      <c r="B2" s="216" t="s">
        <v>106</v>
      </c>
      <c r="C2" s="216"/>
      <c r="D2" s="217"/>
    </row>
    <row r="3" spans="1:4" ht="5.0999999999999996" customHeight="1" x14ac:dyDescent="0.25">
      <c r="B3" s="59"/>
    </row>
    <row r="4" spans="1:4" ht="47.25" customHeight="1" x14ac:dyDescent="0.2">
      <c r="A4" s="58" t="s">
        <v>57</v>
      </c>
      <c r="B4" s="220" t="s">
        <v>91</v>
      </c>
      <c r="C4" s="220"/>
      <c r="D4" s="221"/>
    </row>
    <row r="5" spans="1:4" ht="5.0999999999999996" customHeight="1" x14ac:dyDescent="0.25">
      <c r="B5" s="59"/>
    </row>
    <row r="6" spans="1:4" ht="14.25" x14ac:dyDescent="0.2">
      <c r="A6" s="205" t="s">
        <v>11</v>
      </c>
      <c r="B6" s="214" t="s">
        <v>107</v>
      </c>
      <c r="C6" s="214"/>
      <c r="D6" s="215"/>
    </row>
    <row r="7" spans="1:4" ht="14.25" x14ac:dyDescent="0.2">
      <c r="A7" s="206"/>
      <c r="B7" s="210" t="s">
        <v>108</v>
      </c>
      <c r="C7" s="210"/>
      <c r="D7" s="211"/>
    </row>
    <row r="8" spans="1:4" ht="14.25" x14ac:dyDescent="0.2">
      <c r="A8" s="206"/>
      <c r="B8" s="203" t="s">
        <v>109</v>
      </c>
      <c r="C8" s="203"/>
      <c r="D8" s="204"/>
    </row>
    <row r="9" spans="1:4" ht="14.25" x14ac:dyDescent="0.2">
      <c r="A9" s="206"/>
      <c r="B9" s="203" t="s">
        <v>110</v>
      </c>
      <c r="C9" s="203"/>
      <c r="D9" s="204"/>
    </row>
    <row r="10" spans="1:4" ht="14.25" x14ac:dyDescent="0.2">
      <c r="A10" s="206"/>
      <c r="B10" s="203" t="s">
        <v>111</v>
      </c>
      <c r="C10" s="203"/>
      <c r="D10" s="204"/>
    </row>
    <row r="11" spans="1:4" ht="14.25" x14ac:dyDescent="0.2">
      <c r="A11" s="206"/>
      <c r="B11" s="203" t="s">
        <v>112</v>
      </c>
      <c r="C11" s="203"/>
      <c r="D11" s="204"/>
    </row>
    <row r="12" spans="1:4" ht="14.25" x14ac:dyDescent="0.2">
      <c r="A12" s="206"/>
      <c r="B12" s="203" t="s">
        <v>113</v>
      </c>
      <c r="C12" s="203"/>
      <c r="D12" s="204"/>
    </row>
    <row r="13" spans="1:4" ht="14.25" x14ac:dyDescent="0.2">
      <c r="A13" s="206"/>
      <c r="B13" s="203" t="s">
        <v>114</v>
      </c>
      <c r="C13" s="203"/>
      <c r="D13" s="204"/>
    </row>
    <row r="14" spans="1:4" ht="31.5" customHeight="1" x14ac:dyDescent="0.2">
      <c r="A14" s="207"/>
      <c r="B14" s="216" t="s">
        <v>115</v>
      </c>
      <c r="C14" s="216"/>
      <c r="D14" s="217"/>
    </row>
    <row r="15" spans="1:4" ht="5.0999999999999996" customHeight="1" x14ac:dyDescent="0.25">
      <c r="B15" s="59"/>
    </row>
    <row r="16" spans="1:4" ht="20.25" customHeight="1" x14ac:dyDescent="0.2">
      <c r="A16" s="107" t="s">
        <v>10</v>
      </c>
      <c r="B16" s="218" t="s">
        <v>116</v>
      </c>
      <c r="C16" s="218"/>
      <c r="D16" s="219"/>
    </row>
    <row r="17" spans="1:4" ht="5.0999999999999996" customHeight="1" x14ac:dyDescent="0.25">
      <c r="B17" s="59"/>
    </row>
    <row r="18" spans="1:4" ht="14.25" x14ac:dyDescent="0.2">
      <c r="A18" s="205" t="s">
        <v>25</v>
      </c>
      <c r="B18" s="214" t="s">
        <v>16</v>
      </c>
      <c r="C18" s="214"/>
      <c r="D18" s="215"/>
    </row>
    <row r="19" spans="1:4" ht="14.25" x14ac:dyDescent="0.2">
      <c r="A19" s="206"/>
      <c r="B19" s="203" t="s">
        <v>17</v>
      </c>
      <c r="C19" s="203"/>
      <c r="D19" s="204"/>
    </row>
    <row r="20" spans="1:4" ht="14.25" x14ac:dyDescent="0.2">
      <c r="A20" s="206"/>
      <c r="B20" s="203" t="s">
        <v>18</v>
      </c>
      <c r="C20" s="203"/>
      <c r="D20" s="204"/>
    </row>
    <row r="21" spans="1:4" ht="17.25" customHeight="1" x14ac:dyDescent="0.2">
      <c r="A21" s="207"/>
      <c r="B21" s="216" t="s">
        <v>53</v>
      </c>
      <c r="C21" s="216"/>
      <c r="D21" s="217"/>
    </row>
    <row r="22" spans="1:4" ht="5.0999999999999996" customHeight="1" x14ac:dyDescent="0.25">
      <c r="B22" s="59"/>
    </row>
    <row r="23" spans="1:4" ht="58.35" customHeight="1" x14ac:dyDescent="0.2">
      <c r="A23" s="205" t="s">
        <v>96</v>
      </c>
      <c r="B23" s="208" t="s">
        <v>98</v>
      </c>
      <c r="C23" s="208"/>
      <c r="D23" s="209"/>
    </row>
    <row r="24" spans="1:4" ht="60" customHeight="1" x14ac:dyDescent="0.2">
      <c r="A24" s="207"/>
      <c r="B24" s="212" t="s">
        <v>92</v>
      </c>
      <c r="C24" s="212"/>
      <c r="D24" s="213"/>
    </row>
    <row r="25" spans="1:4" ht="5.0999999999999996" customHeight="1" x14ac:dyDescent="0.25">
      <c r="B25" s="100"/>
      <c r="C25" s="101"/>
      <c r="D25" s="101"/>
    </row>
    <row r="26" spans="1:4" ht="87.6" customHeight="1" x14ac:dyDescent="0.2">
      <c r="A26" s="205" t="s">
        <v>97</v>
      </c>
      <c r="B26" s="208" t="s">
        <v>93</v>
      </c>
      <c r="C26" s="208"/>
      <c r="D26" s="209"/>
    </row>
    <row r="27" spans="1:4" ht="45.75" customHeight="1" x14ac:dyDescent="0.2">
      <c r="A27" s="206"/>
      <c r="B27" s="210" t="s">
        <v>94</v>
      </c>
      <c r="C27" s="210"/>
      <c r="D27" s="211"/>
    </row>
    <row r="28" spans="1:4" ht="63" customHeight="1" x14ac:dyDescent="0.2">
      <c r="A28" s="207"/>
      <c r="B28" s="212" t="s">
        <v>95</v>
      </c>
      <c r="C28" s="212"/>
      <c r="D28" s="213"/>
    </row>
    <row r="29" spans="1:4" ht="2.1" hidden="1" customHeight="1" x14ac:dyDescent="0.25">
      <c r="B29" s="59"/>
    </row>
    <row r="30" spans="1:4" s="2" customFormat="1" ht="15" hidden="1" customHeight="1" x14ac:dyDescent="0.2">
      <c r="A30" s="103" t="s">
        <v>101</v>
      </c>
      <c r="B30" s="104" t="s">
        <v>104</v>
      </c>
      <c r="C30" s="105" t="s">
        <v>102</v>
      </c>
      <c r="D30" s="106" t="s">
        <v>103</v>
      </c>
    </row>
  </sheetData>
  <mergeCells count="27">
    <mergeCell ref="A1:A2"/>
    <mergeCell ref="A6:A14"/>
    <mergeCell ref="A18:A21"/>
    <mergeCell ref="B20:D20"/>
    <mergeCell ref="B21:D21"/>
    <mergeCell ref="B16:D16"/>
    <mergeCell ref="B4:D4"/>
    <mergeCell ref="B1:D1"/>
    <mergeCell ref="B2:D2"/>
    <mergeCell ref="B14:D14"/>
    <mergeCell ref="B6:D6"/>
    <mergeCell ref="B7:D7"/>
    <mergeCell ref="B8:D8"/>
    <mergeCell ref="B9:D9"/>
    <mergeCell ref="B10:D10"/>
    <mergeCell ref="B11:D11"/>
    <mergeCell ref="B12:D12"/>
    <mergeCell ref="B13:D13"/>
    <mergeCell ref="A26:A28"/>
    <mergeCell ref="B26:D26"/>
    <mergeCell ref="B27:D27"/>
    <mergeCell ref="B28:D28"/>
    <mergeCell ref="B18:D18"/>
    <mergeCell ref="B19:D19"/>
    <mergeCell ref="B23:D23"/>
    <mergeCell ref="B24:D24"/>
    <mergeCell ref="A23:A24"/>
  </mergeCells>
  <pageMargins left="0.59055118110236227" right="0.36" top="0.92" bottom="0.51181102362204722" header="0.39370078740157483" footer="0.39370078740157483"/>
  <pageSetup paperSize="9" scale="96" orientation="portrait" r:id="rId1"/>
  <headerFooter>
    <oddHeader>&amp;L&amp;"Arial,Fett"&amp;12&amp;A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L21"/>
  <sheetViews>
    <sheetView showGridLines="0" zoomScale="80" zoomScaleNormal="80" zoomScalePageLayoutView="110" workbookViewId="0">
      <selection activeCell="G2" sqref="G2"/>
    </sheetView>
  </sheetViews>
  <sheetFormatPr baseColWidth="10" defaultRowHeight="12.75" x14ac:dyDescent="0.2"/>
  <cols>
    <col min="1" max="1" width="10.28515625" customWidth="1"/>
    <col min="2" max="2" width="41.42578125" customWidth="1"/>
    <col min="3" max="3" width="30.28515625" customWidth="1"/>
    <col min="4" max="4" width="41.85546875" customWidth="1"/>
    <col min="6" max="6" width="2.7109375" customWidth="1"/>
    <col min="8" max="8" width="2.7109375" customWidth="1"/>
    <col min="9" max="9" width="14" bestFit="1" customWidth="1"/>
    <col min="11" max="12" width="11.42578125" hidden="1" customWidth="1"/>
  </cols>
  <sheetData>
    <row r="1" spans="1:12" s="10" customFormat="1" ht="34.700000000000003" customHeight="1" thickBot="1" x14ac:dyDescent="0.25">
      <c r="A1" s="97" t="s">
        <v>19</v>
      </c>
      <c r="B1" s="98" t="s">
        <v>12</v>
      </c>
      <c r="C1" s="98" t="s">
        <v>13</v>
      </c>
      <c r="D1" s="98" t="s">
        <v>14</v>
      </c>
      <c r="E1" s="153" t="s">
        <v>71</v>
      </c>
      <c r="F1" s="102"/>
      <c r="G1" s="152" t="s">
        <v>70</v>
      </c>
      <c r="H1" s="102"/>
      <c r="I1" s="96" t="s">
        <v>15</v>
      </c>
      <c r="K1" s="1" t="e">
        <f>'Evaluation mécanique'!#REF!*2+'Evaluation mise en plan'!#REF!*8</f>
        <v>#REF!</v>
      </c>
      <c r="L1" s="27" t="s">
        <v>26</v>
      </c>
    </row>
    <row r="2" spans="1:12" ht="30" customHeight="1" x14ac:dyDescent="0.2">
      <c r="A2" s="108">
        <v>1</v>
      </c>
      <c r="B2" s="110"/>
      <c r="C2" s="94"/>
      <c r="D2" s="94"/>
      <c r="E2" s="95">
        <f>'Evaluation mécanique'!$J4</f>
        <v>0</v>
      </c>
      <c r="F2" s="102"/>
      <c r="G2" s="88" t="str">
        <f>'Evaluation mise en plan'!$AD5</f>
        <v/>
      </c>
      <c r="H2" s="102"/>
      <c r="I2" s="48" t="str">
        <f>IF(E2&lt;&gt;0,MROUND(((E2*4+G2*6)/10),0.1),"")</f>
        <v/>
      </c>
      <c r="K2" s="1" t="e">
        <f t="shared" ref="K2:K21" si="0">(E2*2+G2*8)</f>
        <v>#VALUE!</v>
      </c>
      <c r="L2" s="27" t="s">
        <v>27</v>
      </c>
    </row>
    <row r="3" spans="1:12" ht="30" customHeight="1" x14ac:dyDescent="0.2">
      <c r="A3" s="109">
        <v>2</v>
      </c>
      <c r="B3" s="29"/>
      <c r="C3" s="29"/>
      <c r="D3" s="94"/>
      <c r="E3" s="30">
        <f>'Evaluation mécanique'!$J5</f>
        <v>0</v>
      </c>
      <c r="F3" s="102"/>
      <c r="G3" s="89" t="str">
        <f>'Evaluation mise en plan'!$AD6</f>
        <v/>
      </c>
      <c r="H3" s="102"/>
      <c r="I3" s="91" t="str">
        <f t="shared" ref="I3:I21" si="1">IF(E3&lt;&gt;0,MROUND(((E3*4+G3*6)/10),0.1),"")</f>
        <v/>
      </c>
      <c r="K3" s="1" t="e">
        <f t="shared" si="0"/>
        <v>#VALUE!</v>
      </c>
      <c r="L3" s="27" t="s">
        <v>28</v>
      </c>
    </row>
    <row r="4" spans="1:12" ht="30" customHeight="1" x14ac:dyDescent="0.2">
      <c r="A4" s="109">
        <v>3</v>
      </c>
      <c r="B4" s="29"/>
      <c r="C4" s="29"/>
      <c r="D4" s="94"/>
      <c r="E4" s="30">
        <f>'Evaluation mécanique'!$J6</f>
        <v>0</v>
      </c>
      <c r="F4" s="102"/>
      <c r="G4" s="89" t="str">
        <f>'Evaluation mise en plan'!$AD7</f>
        <v/>
      </c>
      <c r="H4" s="102"/>
      <c r="I4" s="91" t="str">
        <f t="shared" si="1"/>
        <v/>
      </c>
      <c r="K4" s="1" t="e">
        <f t="shared" si="0"/>
        <v>#VALUE!</v>
      </c>
      <c r="L4" s="27" t="s">
        <v>29</v>
      </c>
    </row>
    <row r="5" spans="1:12" ht="30" customHeight="1" x14ac:dyDescent="0.2">
      <c r="A5" s="28">
        <v>4</v>
      </c>
      <c r="B5" s="29"/>
      <c r="C5" s="29"/>
      <c r="D5" s="29"/>
      <c r="E5" s="30">
        <f>'Evaluation mécanique'!$J7</f>
        <v>0</v>
      </c>
      <c r="F5" s="102"/>
      <c r="G5" s="89" t="str">
        <f>'Evaluation mise en plan'!$AD8</f>
        <v/>
      </c>
      <c r="H5" s="102"/>
      <c r="I5" s="91" t="str">
        <f t="shared" si="1"/>
        <v/>
      </c>
      <c r="K5" s="1" t="e">
        <f t="shared" si="0"/>
        <v>#VALUE!</v>
      </c>
      <c r="L5" s="27" t="s">
        <v>30</v>
      </c>
    </row>
    <row r="6" spans="1:12" ht="30" customHeight="1" x14ac:dyDescent="0.2">
      <c r="A6" s="28">
        <v>5</v>
      </c>
      <c r="B6" s="29"/>
      <c r="C6" s="29"/>
      <c r="D6" s="29"/>
      <c r="E6" s="30">
        <f>'Evaluation mécanique'!$J8</f>
        <v>0</v>
      </c>
      <c r="F6" s="102"/>
      <c r="G6" s="89" t="str">
        <f>'Evaluation mise en plan'!$AD9</f>
        <v/>
      </c>
      <c r="H6" s="102"/>
      <c r="I6" s="91" t="str">
        <f t="shared" si="1"/>
        <v/>
      </c>
      <c r="K6" s="1" t="e">
        <f t="shared" si="0"/>
        <v>#VALUE!</v>
      </c>
      <c r="L6" s="27" t="s">
        <v>31</v>
      </c>
    </row>
    <row r="7" spans="1:12" ht="30" customHeight="1" x14ac:dyDescent="0.2">
      <c r="A7" s="28">
        <v>6</v>
      </c>
      <c r="B7" s="29"/>
      <c r="C7" s="29"/>
      <c r="D7" s="29"/>
      <c r="E7" s="30">
        <f>'Evaluation mécanique'!$J9</f>
        <v>0</v>
      </c>
      <c r="F7" s="102"/>
      <c r="G7" s="89" t="str">
        <f>'Evaluation mise en plan'!$AD10</f>
        <v/>
      </c>
      <c r="H7" s="102"/>
      <c r="I7" s="91" t="str">
        <f t="shared" si="1"/>
        <v/>
      </c>
      <c r="K7" s="1" t="e">
        <f t="shared" si="0"/>
        <v>#VALUE!</v>
      </c>
      <c r="L7" s="27" t="s">
        <v>32</v>
      </c>
    </row>
    <row r="8" spans="1:12" ht="30" customHeight="1" x14ac:dyDescent="0.2">
      <c r="A8" s="28">
        <v>7</v>
      </c>
      <c r="B8" s="29"/>
      <c r="C8" s="29"/>
      <c r="D8" s="29"/>
      <c r="E8" s="30">
        <f>'Evaluation mécanique'!$J10</f>
        <v>0</v>
      </c>
      <c r="F8" s="102"/>
      <c r="G8" s="89" t="str">
        <f>'Evaluation mise en plan'!$AD11</f>
        <v/>
      </c>
      <c r="H8" s="102"/>
      <c r="I8" s="91" t="str">
        <f t="shared" si="1"/>
        <v/>
      </c>
      <c r="K8" s="1" t="e">
        <f t="shared" si="0"/>
        <v>#VALUE!</v>
      </c>
      <c r="L8" s="27" t="s">
        <v>33</v>
      </c>
    </row>
    <row r="9" spans="1:12" ht="30" customHeight="1" x14ac:dyDescent="0.2">
      <c r="A9" s="28">
        <v>8</v>
      </c>
      <c r="B9" s="29"/>
      <c r="C9" s="29"/>
      <c r="D9" s="29"/>
      <c r="E9" s="30">
        <f>'Evaluation mécanique'!$J11</f>
        <v>0</v>
      </c>
      <c r="F9" s="102"/>
      <c r="G9" s="89" t="str">
        <f>'Evaluation mise en plan'!$AD12</f>
        <v/>
      </c>
      <c r="H9" s="102"/>
      <c r="I9" s="91" t="str">
        <f t="shared" si="1"/>
        <v/>
      </c>
      <c r="K9" s="1" t="e">
        <f t="shared" si="0"/>
        <v>#VALUE!</v>
      </c>
      <c r="L9" s="27" t="s">
        <v>34</v>
      </c>
    </row>
    <row r="10" spans="1:12" ht="30" customHeight="1" x14ac:dyDescent="0.2">
      <c r="A10" s="28">
        <v>9</v>
      </c>
      <c r="B10" s="29"/>
      <c r="C10" s="29"/>
      <c r="D10" s="29"/>
      <c r="E10" s="30">
        <f>'Evaluation mécanique'!$J12</f>
        <v>0</v>
      </c>
      <c r="F10" s="102"/>
      <c r="G10" s="89" t="str">
        <f>'Evaluation mise en plan'!$AD13</f>
        <v/>
      </c>
      <c r="H10" s="102"/>
      <c r="I10" s="91" t="str">
        <f t="shared" si="1"/>
        <v/>
      </c>
      <c r="K10" s="1" t="e">
        <f t="shared" si="0"/>
        <v>#VALUE!</v>
      </c>
      <c r="L10" s="27" t="s">
        <v>35</v>
      </c>
    </row>
    <row r="11" spans="1:12" ht="30" customHeight="1" x14ac:dyDescent="0.2">
      <c r="A11" s="28">
        <v>10</v>
      </c>
      <c r="B11" s="29"/>
      <c r="C11" s="29"/>
      <c r="D11" s="29"/>
      <c r="E11" s="30">
        <f>'Evaluation mécanique'!$J13</f>
        <v>0</v>
      </c>
      <c r="F11" s="102"/>
      <c r="G11" s="89" t="str">
        <f>'Evaluation mise en plan'!$AD14</f>
        <v/>
      </c>
      <c r="H11" s="102"/>
      <c r="I11" s="91" t="str">
        <f t="shared" si="1"/>
        <v/>
      </c>
      <c r="K11" s="1" t="e">
        <f t="shared" si="0"/>
        <v>#VALUE!</v>
      </c>
      <c r="L11" s="27" t="s">
        <v>36</v>
      </c>
    </row>
    <row r="12" spans="1:12" ht="30" customHeight="1" x14ac:dyDescent="0.2">
      <c r="A12" s="28">
        <v>11</v>
      </c>
      <c r="B12" s="29"/>
      <c r="C12" s="29"/>
      <c r="D12" s="29"/>
      <c r="E12" s="30">
        <f>'Evaluation mécanique'!$J14</f>
        <v>0</v>
      </c>
      <c r="F12" s="102"/>
      <c r="G12" s="89" t="str">
        <f>'Evaluation mise en plan'!$AD15</f>
        <v/>
      </c>
      <c r="H12" s="102"/>
      <c r="I12" s="91" t="str">
        <f t="shared" si="1"/>
        <v/>
      </c>
      <c r="K12" s="1" t="e">
        <f t="shared" si="0"/>
        <v>#VALUE!</v>
      </c>
      <c r="L12" s="27" t="s">
        <v>37</v>
      </c>
    </row>
    <row r="13" spans="1:12" ht="30" customHeight="1" x14ac:dyDescent="0.2">
      <c r="A13" s="28">
        <v>12</v>
      </c>
      <c r="B13" s="29"/>
      <c r="C13" s="29"/>
      <c r="D13" s="29"/>
      <c r="E13" s="30">
        <f>'Evaluation mécanique'!$J15</f>
        <v>0</v>
      </c>
      <c r="F13" s="102"/>
      <c r="G13" s="89" t="str">
        <f>'Evaluation mise en plan'!$AD16</f>
        <v/>
      </c>
      <c r="H13" s="102"/>
      <c r="I13" s="91" t="str">
        <f t="shared" si="1"/>
        <v/>
      </c>
      <c r="K13" s="1" t="e">
        <f t="shared" si="0"/>
        <v>#VALUE!</v>
      </c>
      <c r="L13" s="27" t="s">
        <v>38</v>
      </c>
    </row>
    <row r="14" spans="1:12" ht="30" customHeight="1" x14ac:dyDescent="0.2">
      <c r="A14" s="28">
        <v>13</v>
      </c>
      <c r="B14" s="29"/>
      <c r="C14" s="29"/>
      <c r="D14" s="29"/>
      <c r="E14" s="30">
        <f>'Evaluation mécanique'!$J16</f>
        <v>0</v>
      </c>
      <c r="F14" s="102"/>
      <c r="G14" s="89" t="str">
        <f>'Evaluation mise en plan'!$AD17</f>
        <v/>
      </c>
      <c r="H14" s="102"/>
      <c r="I14" s="91" t="str">
        <f t="shared" si="1"/>
        <v/>
      </c>
      <c r="K14" s="1" t="e">
        <f t="shared" si="0"/>
        <v>#VALUE!</v>
      </c>
      <c r="L14" s="27" t="s">
        <v>39</v>
      </c>
    </row>
    <row r="15" spans="1:12" ht="30" customHeight="1" x14ac:dyDescent="0.2">
      <c r="A15" s="28">
        <v>14</v>
      </c>
      <c r="B15" s="29"/>
      <c r="C15" s="29"/>
      <c r="D15" s="29"/>
      <c r="E15" s="30">
        <f>'Evaluation mécanique'!$J17</f>
        <v>0</v>
      </c>
      <c r="F15" s="102"/>
      <c r="G15" s="89" t="str">
        <f>'Evaluation mise en plan'!$AD18</f>
        <v/>
      </c>
      <c r="H15" s="102"/>
      <c r="I15" s="91" t="str">
        <f t="shared" si="1"/>
        <v/>
      </c>
      <c r="K15" s="1" t="e">
        <f t="shared" si="0"/>
        <v>#VALUE!</v>
      </c>
      <c r="L15" s="27" t="s">
        <v>40</v>
      </c>
    </row>
    <row r="16" spans="1:12" ht="30" customHeight="1" x14ac:dyDescent="0.2">
      <c r="A16" s="28">
        <v>15</v>
      </c>
      <c r="B16" s="29"/>
      <c r="C16" s="29"/>
      <c r="D16" s="29"/>
      <c r="E16" s="30">
        <f>'Evaluation mécanique'!$J18</f>
        <v>0</v>
      </c>
      <c r="F16" s="102"/>
      <c r="G16" s="89" t="str">
        <f>'Evaluation mise en plan'!$AD19</f>
        <v/>
      </c>
      <c r="H16" s="102"/>
      <c r="I16" s="91" t="str">
        <f t="shared" si="1"/>
        <v/>
      </c>
      <c r="K16" s="1" t="e">
        <f t="shared" si="0"/>
        <v>#VALUE!</v>
      </c>
      <c r="L16" s="27" t="s">
        <v>41</v>
      </c>
    </row>
    <row r="17" spans="1:12" ht="30" customHeight="1" x14ac:dyDescent="0.2">
      <c r="A17" s="28">
        <v>16</v>
      </c>
      <c r="B17" s="29"/>
      <c r="C17" s="29"/>
      <c r="D17" s="29"/>
      <c r="E17" s="30">
        <f>'Evaluation mécanique'!$J19</f>
        <v>0</v>
      </c>
      <c r="F17" s="102"/>
      <c r="G17" s="89" t="str">
        <f>'Evaluation mise en plan'!$AD20</f>
        <v/>
      </c>
      <c r="H17" s="102"/>
      <c r="I17" s="91" t="str">
        <f t="shared" si="1"/>
        <v/>
      </c>
      <c r="K17" s="1" t="e">
        <f t="shared" si="0"/>
        <v>#VALUE!</v>
      </c>
      <c r="L17" s="27" t="s">
        <v>42</v>
      </c>
    </row>
    <row r="18" spans="1:12" ht="30" customHeight="1" x14ac:dyDescent="0.2">
      <c r="A18" s="28">
        <v>17</v>
      </c>
      <c r="B18" s="29"/>
      <c r="C18" s="29"/>
      <c r="D18" s="29"/>
      <c r="E18" s="30">
        <f>'Evaluation mécanique'!$J20</f>
        <v>0</v>
      </c>
      <c r="F18" s="102"/>
      <c r="G18" s="89" t="str">
        <f>'Evaluation mise en plan'!$AD21</f>
        <v/>
      </c>
      <c r="H18" s="102"/>
      <c r="I18" s="91" t="str">
        <f t="shared" si="1"/>
        <v/>
      </c>
      <c r="K18" s="1" t="e">
        <f t="shared" si="0"/>
        <v>#VALUE!</v>
      </c>
      <c r="L18" s="27" t="s">
        <v>43</v>
      </c>
    </row>
    <row r="19" spans="1:12" ht="30" customHeight="1" x14ac:dyDescent="0.2">
      <c r="A19" s="28">
        <v>18</v>
      </c>
      <c r="B19" s="29"/>
      <c r="C19" s="29"/>
      <c r="D19" s="29"/>
      <c r="E19" s="30">
        <f>'Evaluation mécanique'!$J21</f>
        <v>0</v>
      </c>
      <c r="F19" s="102"/>
      <c r="G19" s="89" t="str">
        <f>'Evaluation mise en plan'!$AD22</f>
        <v/>
      </c>
      <c r="H19" s="102"/>
      <c r="I19" s="91" t="str">
        <f t="shared" si="1"/>
        <v/>
      </c>
      <c r="K19" s="1" t="e">
        <f t="shared" si="0"/>
        <v>#VALUE!</v>
      </c>
      <c r="L19" s="27" t="s">
        <v>44</v>
      </c>
    </row>
    <row r="20" spans="1:12" ht="30" customHeight="1" x14ac:dyDescent="0.2">
      <c r="A20" s="28">
        <v>19</v>
      </c>
      <c r="B20" s="29"/>
      <c r="C20" s="29"/>
      <c r="D20" s="29"/>
      <c r="E20" s="30">
        <f>'Evaluation mécanique'!$J22</f>
        <v>0</v>
      </c>
      <c r="F20" s="102"/>
      <c r="G20" s="89" t="str">
        <f>'Evaluation mise en plan'!$AD23</f>
        <v/>
      </c>
      <c r="H20" s="102"/>
      <c r="I20" s="91" t="str">
        <f t="shared" si="1"/>
        <v/>
      </c>
      <c r="K20" s="1" t="e">
        <f t="shared" si="0"/>
        <v>#VALUE!</v>
      </c>
      <c r="L20" s="27" t="s">
        <v>45</v>
      </c>
    </row>
    <row r="21" spans="1:12" ht="30" customHeight="1" thickBot="1" x14ac:dyDescent="0.25">
      <c r="A21" s="31">
        <v>20</v>
      </c>
      <c r="B21" s="32"/>
      <c r="C21" s="32"/>
      <c r="D21" s="32"/>
      <c r="E21" s="33">
        <f>'Evaluation mécanique'!$J23</f>
        <v>0</v>
      </c>
      <c r="F21" s="102"/>
      <c r="G21" s="90" t="str">
        <f>'Evaluation mise en plan'!$AD24</f>
        <v/>
      </c>
      <c r="H21" s="102"/>
      <c r="I21" s="92" t="str">
        <f t="shared" si="1"/>
        <v/>
      </c>
      <c r="K21" s="1" t="e">
        <f t="shared" si="0"/>
        <v>#VALUE!</v>
      </c>
      <c r="L21" s="27" t="s">
        <v>46</v>
      </c>
    </row>
  </sheetData>
  <protectedRanges>
    <protectedRange sqref="B2:D21" name="Plage2"/>
    <protectedRange sqref="B2:D21" name="Plage1"/>
  </protectedRanges>
  <pageMargins left="0.59055118110236227" right="0.39370078740157483" top="0.86614173228346458" bottom="0.51181102362204722" header="0.39370078740157483" footer="0.39370078740157483"/>
  <pageSetup paperSize="9" scale="78" orientation="landscape" r:id="rId1"/>
  <headerFooter>
    <oddHeader>&amp;L&amp;"Arial,Fett"&amp;12&amp;A&amp;R&amp;G</oddHeader>
    <oddFooter>&amp;R&amp;8&amp;P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A1:D20"/>
  <sheetViews>
    <sheetView showGridLines="0" tabSelected="1" zoomScale="80" zoomScaleNormal="80" zoomScalePageLayoutView="90" workbookViewId="0">
      <selection activeCell="C4" sqref="C4"/>
    </sheetView>
  </sheetViews>
  <sheetFormatPr baseColWidth="10" defaultColWidth="11.42578125" defaultRowHeight="14.25" x14ac:dyDescent="0.2"/>
  <cols>
    <col min="1" max="1" width="9.85546875" style="70" customWidth="1"/>
    <col min="2" max="2" width="45" style="70" customWidth="1"/>
    <col min="3" max="3" width="8" style="70" customWidth="1"/>
    <col min="4" max="4" width="85" style="70" customWidth="1"/>
    <col min="5" max="16384" width="11.42578125" style="70"/>
  </cols>
  <sheetData>
    <row r="1" spans="1:4" s="74" customFormat="1" ht="36.75" customHeight="1" thickBot="1" x14ac:dyDescent="0.25">
      <c r="A1" s="226" t="s">
        <v>138</v>
      </c>
      <c r="B1" s="226"/>
      <c r="C1" s="226"/>
      <c r="D1" s="226"/>
    </row>
    <row r="2" spans="1:4" ht="34.5" customHeight="1" thickBot="1" x14ac:dyDescent="0.25">
      <c r="B2" s="154" t="s">
        <v>63</v>
      </c>
      <c r="C2" s="155" t="s">
        <v>66</v>
      </c>
      <c r="D2" s="154" t="s">
        <v>64</v>
      </c>
    </row>
    <row r="3" spans="1:4" s="71" customFormat="1" ht="45" customHeight="1" x14ac:dyDescent="0.2">
      <c r="A3" s="227" t="s">
        <v>117</v>
      </c>
      <c r="B3" s="163" t="s">
        <v>150</v>
      </c>
      <c r="C3" s="76">
        <f>'Evaluation mécanique'!B3</f>
        <v>5</v>
      </c>
      <c r="D3" s="163" t="s">
        <v>156</v>
      </c>
    </row>
    <row r="4" spans="1:4" s="71" customFormat="1" ht="60" x14ac:dyDescent="0.2">
      <c r="A4" s="228"/>
      <c r="B4" s="163" t="s">
        <v>151</v>
      </c>
      <c r="C4" s="76">
        <f>'Evaluation mécanique'!C3</f>
        <v>5</v>
      </c>
      <c r="D4" s="165" t="s">
        <v>157</v>
      </c>
    </row>
    <row r="5" spans="1:4" s="71" customFormat="1" ht="53.25" customHeight="1" x14ac:dyDescent="0.2">
      <c r="A5" s="228"/>
      <c r="B5" s="164" t="s">
        <v>152</v>
      </c>
      <c r="C5" s="76">
        <f>'Evaluation mécanique'!D3</f>
        <v>53</v>
      </c>
      <c r="D5" s="164" t="s">
        <v>158</v>
      </c>
    </row>
    <row r="6" spans="1:4" s="71" customFormat="1" ht="45" x14ac:dyDescent="0.2">
      <c r="A6" s="228"/>
      <c r="B6" s="163" t="s">
        <v>153</v>
      </c>
      <c r="C6" s="76">
        <f>'Evaluation mécanique'!E3</f>
        <v>5</v>
      </c>
      <c r="D6" s="163" t="s">
        <v>72</v>
      </c>
    </row>
    <row r="7" spans="1:4" s="71" customFormat="1" ht="15" x14ac:dyDescent="0.2">
      <c r="A7" s="228"/>
      <c r="B7" s="163" t="s">
        <v>154</v>
      </c>
      <c r="C7" s="76">
        <f>'Evaluation mécanique'!F3</f>
        <v>10</v>
      </c>
      <c r="D7" s="163" t="s">
        <v>159</v>
      </c>
    </row>
    <row r="8" spans="1:4" s="71" customFormat="1" ht="45.75" thickBot="1" x14ac:dyDescent="0.25">
      <c r="A8" s="228"/>
      <c r="B8" s="163" t="s">
        <v>155</v>
      </c>
      <c r="C8" s="76">
        <f>'Evaluation mécanique'!G3</f>
        <v>5</v>
      </c>
      <c r="D8" s="165" t="s">
        <v>160</v>
      </c>
    </row>
    <row r="9" spans="1:4" s="71" customFormat="1" ht="20.100000000000001" customHeight="1" thickBot="1" x14ac:dyDescent="0.25">
      <c r="A9" s="229"/>
      <c r="B9" s="80" t="s">
        <v>65</v>
      </c>
      <c r="C9" s="99">
        <f>SUM(C3:C8)</f>
        <v>83</v>
      </c>
      <c r="D9" s="79"/>
    </row>
    <row r="10" spans="1:4" s="71" customFormat="1" ht="20.100000000000001" customHeight="1" thickBot="1" x14ac:dyDescent="0.25">
      <c r="A10" s="159"/>
      <c r="B10" s="158" t="s">
        <v>67</v>
      </c>
      <c r="C10" s="157"/>
      <c r="D10" s="79"/>
    </row>
    <row r="11" spans="1:4" ht="19.7" customHeight="1" x14ac:dyDescent="0.2">
      <c r="B11" s="72"/>
      <c r="C11" s="73"/>
      <c r="D11" s="73"/>
    </row>
    <row r="12" spans="1:4" s="71" customFormat="1" ht="20.100000000000001" customHeight="1" thickBot="1" x14ac:dyDescent="0.25">
      <c r="A12" s="225" t="s">
        <v>139</v>
      </c>
      <c r="B12" s="225"/>
      <c r="C12" s="225"/>
      <c r="D12" s="225"/>
    </row>
    <row r="13" spans="1:4" ht="34.5" customHeight="1" thickBot="1" x14ac:dyDescent="0.25">
      <c r="B13" s="154" t="s">
        <v>63</v>
      </c>
      <c r="C13" s="155" t="s">
        <v>66</v>
      </c>
      <c r="D13" s="154" t="s">
        <v>64</v>
      </c>
    </row>
    <row r="14" spans="1:4" s="71" customFormat="1" ht="30" x14ac:dyDescent="0.2">
      <c r="A14" s="222" t="s">
        <v>118</v>
      </c>
      <c r="B14" s="77" t="s">
        <v>140</v>
      </c>
      <c r="C14" s="75">
        <v>65</v>
      </c>
      <c r="D14" s="166" t="s">
        <v>147</v>
      </c>
    </row>
    <row r="15" spans="1:4" s="71" customFormat="1" ht="30" x14ac:dyDescent="0.2">
      <c r="A15" s="223"/>
      <c r="B15" s="78" t="s">
        <v>141</v>
      </c>
      <c r="C15" s="76">
        <v>85</v>
      </c>
      <c r="D15" s="164" t="s">
        <v>144</v>
      </c>
    </row>
    <row r="16" spans="1:4" s="71" customFormat="1" ht="30" x14ac:dyDescent="0.2">
      <c r="A16" s="223"/>
      <c r="B16" s="78" t="s">
        <v>143</v>
      </c>
      <c r="C16" s="76">
        <v>25</v>
      </c>
      <c r="D16" s="164" t="s">
        <v>161</v>
      </c>
    </row>
    <row r="17" spans="1:4" s="71" customFormat="1" ht="45" x14ac:dyDescent="0.2">
      <c r="A17" s="223"/>
      <c r="B17" s="78" t="s">
        <v>148</v>
      </c>
      <c r="C17" s="76">
        <v>30</v>
      </c>
      <c r="D17" s="78" t="s">
        <v>149</v>
      </c>
    </row>
    <row r="18" spans="1:4" s="71" customFormat="1" ht="29.45" customHeight="1" thickBot="1" x14ac:dyDescent="0.25">
      <c r="A18" s="223"/>
      <c r="B18" s="78" t="s">
        <v>142</v>
      </c>
      <c r="C18" s="76">
        <v>27</v>
      </c>
      <c r="D18" s="78" t="s">
        <v>145</v>
      </c>
    </row>
    <row r="19" spans="1:4" s="71" customFormat="1" ht="20.100000000000001" customHeight="1" thickBot="1" x14ac:dyDescent="0.25">
      <c r="A19" s="224"/>
      <c r="B19" s="80" t="s">
        <v>65</v>
      </c>
      <c r="C19" s="99">
        <f>SUM(C14:C18)</f>
        <v>232</v>
      </c>
      <c r="D19" s="79"/>
    </row>
    <row r="20" spans="1:4" ht="21.75" customHeight="1" thickBot="1" x14ac:dyDescent="0.3">
      <c r="A20" s="162"/>
      <c r="B20" s="160" t="s">
        <v>67</v>
      </c>
      <c r="C20" s="161"/>
      <c r="D20" s="161"/>
    </row>
  </sheetData>
  <mergeCells count="4">
    <mergeCell ref="A14:A19"/>
    <mergeCell ref="A12:D12"/>
    <mergeCell ref="A1:D1"/>
    <mergeCell ref="A3:A9"/>
  </mergeCells>
  <pageMargins left="0.59055118110236227" right="0.39370078740157483" top="0.98425196850393704" bottom="0.51181102362204722" header="0.39370078740157483" footer="0.39370078740157483"/>
  <pageSetup paperSize="9" scale="75" orientation="landscape" r:id="rId1"/>
  <headerFooter>
    <oddHeader>&amp;L&amp;"Arial,Fett"&amp;12&amp;A&amp;R&amp;G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FF0000"/>
  </sheetPr>
  <dimension ref="A1:M23"/>
  <sheetViews>
    <sheetView showGridLines="0" zoomScaleNormal="100" workbookViewId="0">
      <selection activeCell="C15" sqref="C15"/>
    </sheetView>
  </sheetViews>
  <sheetFormatPr baseColWidth="10" defaultRowHeight="12.75" x14ac:dyDescent="0.2"/>
  <cols>
    <col min="1" max="1" width="11.42578125" style="11" bestFit="1" customWidth="1"/>
    <col min="2" max="3" width="18.7109375" style="11" customWidth="1"/>
    <col min="4" max="5" width="18.7109375" style="13" customWidth="1"/>
    <col min="6" max="6" width="18.7109375" style="11" customWidth="1"/>
    <col min="7" max="7" width="18.7109375" style="13" customWidth="1"/>
    <col min="8" max="8" width="5.7109375" style="11" customWidth="1"/>
    <col min="9" max="9" width="1.7109375" style="11" customWidth="1"/>
    <col min="10" max="10" width="7.85546875" bestFit="1" customWidth="1"/>
  </cols>
  <sheetData>
    <row r="1" spans="1:13" ht="25.35" customHeight="1" x14ac:dyDescent="0.2">
      <c r="A1" s="232" t="s">
        <v>20</v>
      </c>
      <c r="B1" s="235" t="s">
        <v>136</v>
      </c>
      <c r="C1" s="236"/>
      <c r="D1" s="236"/>
      <c r="E1" s="236"/>
      <c r="F1" s="236"/>
      <c r="G1" s="236"/>
      <c r="H1" s="237"/>
      <c r="I1" s="234"/>
      <c r="J1" s="230" t="s">
        <v>68</v>
      </c>
    </row>
    <row r="2" spans="1:13" s="1" customFormat="1" ht="105" customHeight="1" thickBot="1" x14ac:dyDescent="0.25">
      <c r="A2" s="233"/>
      <c r="B2" s="85" t="s">
        <v>133</v>
      </c>
      <c r="C2" s="68" t="s">
        <v>134</v>
      </c>
      <c r="D2" s="68" t="s">
        <v>135</v>
      </c>
      <c r="E2" s="68" t="s">
        <v>62</v>
      </c>
      <c r="F2" s="68" t="s">
        <v>146</v>
      </c>
      <c r="G2" s="68" t="s">
        <v>137</v>
      </c>
      <c r="H2" s="25" t="s">
        <v>24</v>
      </c>
      <c r="I2" s="234"/>
      <c r="J2" s="231" t="s">
        <v>67</v>
      </c>
      <c r="K2" s="52"/>
      <c r="L2" s="52"/>
      <c r="M2" s="52"/>
    </row>
    <row r="3" spans="1:13" s="1" customFormat="1" ht="19.350000000000001" customHeight="1" x14ac:dyDescent="0.2">
      <c r="A3" s="83" t="s">
        <v>23</v>
      </c>
      <c r="B3" s="86">
        <v>5</v>
      </c>
      <c r="C3" s="16">
        <v>5</v>
      </c>
      <c r="D3" s="16">
        <f>'Mesure mécanique'!T3</f>
        <v>53</v>
      </c>
      <c r="E3" s="16">
        <v>5</v>
      </c>
      <c r="F3" s="16">
        <v>10</v>
      </c>
      <c r="G3" s="16">
        <v>5</v>
      </c>
      <c r="H3" s="16">
        <f>SUM(B3:G3)</f>
        <v>83</v>
      </c>
      <c r="I3" s="234"/>
      <c r="J3" s="81"/>
      <c r="K3" s="49"/>
      <c r="L3" s="49"/>
      <c r="M3" s="49"/>
    </row>
    <row r="4" spans="1:13" ht="19.350000000000001" customHeight="1" x14ac:dyDescent="0.2">
      <c r="A4" s="84">
        <f>'Liste candidats'!$A2</f>
        <v>1</v>
      </c>
      <c r="B4" s="87"/>
      <c r="C4" s="12"/>
      <c r="D4" s="69">
        <f>'Mesure mécanique'!T4</f>
        <v>0</v>
      </c>
      <c r="E4" s="69"/>
      <c r="F4" s="12"/>
      <c r="G4" s="69"/>
      <c r="H4" s="156">
        <f t="shared" ref="H4:H23" si="0">SUM(B4:G4)</f>
        <v>0</v>
      </c>
      <c r="I4" s="234"/>
      <c r="J4" s="82">
        <f>IF(H4&gt;0,MROUND(5/$H$3*H4,0.5)+1,0)</f>
        <v>0</v>
      </c>
      <c r="K4" s="50"/>
      <c r="L4" s="50"/>
      <c r="M4" s="50"/>
    </row>
    <row r="5" spans="1:13" ht="19.350000000000001" customHeight="1" x14ac:dyDescent="0.2">
      <c r="A5" s="84">
        <f>'Liste candidats'!$A3</f>
        <v>2</v>
      </c>
      <c r="B5" s="87"/>
      <c r="C5" s="12"/>
      <c r="D5" s="69">
        <f>'Mesure mécanique'!T5</f>
        <v>0</v>
      </c>
      <c r="E5" s="69"/>
      <c r="F5" s="12"/>
      <c r="G5" s="69"/>
      <c r="H5" s="156">
        <f t="shared" si="0"/>
        <v>0</v>
      </c>
      <c r="I5" s="234"/>
      <c r="J5" s="82">
        <f t="shared" ref="J5:J23" si="1">IF(H5&gt;0,MROUND(5/$H$3*H5,0.5)+1,0)</f>
        <v>0</v>
      </c>
      <c r="K5" s="51"/>
      <c r="L5" s="51"/>
      <c r="M5" s="51"/>
    </row>
    <row r="6" spans="1:13" ht="19.350000000000001" customHeight="1" x14ac:dyDescent="0.2">
      <c r="A6" s="84">
        <f>'Liste candidats'!$A4</f>
        <v>3</v>
      </c>
      <c r="B6" s="87"/>
      <c r="C6" s="12"/>
      <c r="D6" s="69">
        <f>'Mesure mécanique'!T6</f>
        <v>0</v>
      </c>
      <c r="E6" s="69"/>
      <c r="F6" s="12"/>
      <c r="G6" s="69"/>
      <c r="H6" s="156">
        <f t="shared" si="0"/>
        <v>0</v>
      </c>
      <c r="I6" s="234"/>
      <c r="J6" s="82">
        <f t="shared" si="1"/>
        <v>0</v>
      </c>
      <c r="K6" s="51"/>
      <c r="L6" s="51"/>
      <c r="M6" s="51"/>
    </row>
    <row r="7" spans="1:13" ht="19.350000000000001" customHeight="1" x14ac:dyDescent="0.2">
      <c r="A7" s="84">
        <f>'Liste candidats'!$A5</f>
        <v>4</v>
      </c>
      <c r="B7" s="87"/>
      <c r="C7" s="12"/>
      <c r="D7" s="69">
        <f>'Mesure mécanique'!T7</f>
        <v>0</v>
      </c>
      <c r="E7" s="69"/>
      <c r="F7" s="12"/>
      <c r="G7" s="69"/>
      <c r="H7" s="156">
        <f t="shared" si="0"/>
        <v>0</v>
      </c>
      <c r="I7" s="234"/>
      <c r="J7" s="82">
        <f t="shared" si="1"/>
        <v>0</v>
      </c>
      <c r="K7" s="49"/>
      <c r="L7" s="49"/>
      <c r="M7" s="49"/>
    </row>
    <row r="8" spans="1:13" ht="19.350000000000001" customHeight="1" x14ac:dyDescent="0.2">
      <c r="A8" s="84">
        <f>'Liste candidats'!$A6</f>
        <v>5</v>
      </c>
      <c r="B8" s="87"/>
      <c r="C8" s="12"/>
      <c r="D8" s="69">
        <f>'Mesure mécanique'!T8</f>
        <v>0</v>
      </c>
      <c r="E8" s="69"/>
      <c r="F8" s="12"/>
      <c r="G8" s="69"/>
      <c r="H8" s="156">
        <f t="shared" si="0"/>
        <v>0</v>
      </c>
      <c r="I8" s="234"/>
      <c r="J8" s="82">
        <f t="shared" si="1"/>
        <v>0</v>
      </c>
    </row>
    <row r="9" spans="1:13" ht="19.350000000000001" customHeight="1" x14ac:dyDescent="0.2">
      <c r="A9" s="84">
        <f>'Liste candidats'!$A7</f>
        <v>6</v>
      </c>
      <c r="B9" s="87"/>
      <c r="C9" s="12"/>
      <c r="D9" s="69">
        <f>'Mesure mécanique'!T9</f>
        <v>0</v>
      </c>
      <c r="E9" s="69"/>
      <c r="F9" s="12"/>
      <c r="G9" s="69"/>
      <c r="H9" s="156">
        <f t="shared" si="0"/>
        <v>0</v>
      </c>
      <c r="I9" s="234"/>
      <c r="J9" s="82">
        <f t="shared" si="1"/>
        <v>0</v>
      </c>
    </row>
    <row r="10" spans="1:13" ht="19.350000000000001" customHeight="1" x14ac:dyDescent="0.2">
      <c r="A10" s="84">
        <f>'Liste candidats'!$A8</f>
        <v>7</v>
      </c>
      <c r="B10" s="87"/>
      <c r="C10" s="12"/>
      <c r="D10" s="69">
        <f>'Mesure mécanique'!T10</f>
        <v>0</v>
      </c>
      <c r="E10" s="69"/>
      <c r="F10" s="12"/>
      <c r="G10" s="69"/>
      <c r="H10" s="156">
        <f t="shared" si="0"/>
        <v>0</v>
      </c>
      <c r="I10" s="234"/>
      <c r="J10" s="82">
        <f t="shared" si="1"/>
        <v>0</v>
      </c>
    </row>
    <row r="11" spans="1:13" ht="19.350000000000001" customHeight="1" x14ac:dyDescent="0.2">
      <c r="A11" s="84">
        <f>'Liste candidats'!$A9</f>
        <v>8</v>
      </c>
      <c r="B11" s="87"/>
      <c r="C11" s="12"/>
      <c r="D11" s="69">
        <f>'Mesure mécanique'!T11</f>
        <v>0</v>
      </c>
      <c r="E11" s="69"/>
      <c r="F11" s="12"/>
      <c r="G11" s="69"/>
      <c r="H11" s="156">
        <f t="shared" si="0"/>
        <v>0</v>
      </c>
      <c r="I11" s="234"/>
      <c r="J11" s="82">
        <f t="shared" si="1"/>
        <v>0</v>
      </c>
    </row>
    <row r="12" spans="1:13" ht="19.350000000000001" customHeight="1" x14ac:dyDescent="0.2">
      <c r="A12" s="84">
        <f>'Liste candidats'!$A10</f>
        <v>9</v>
      </c>
      <c r="B12" s="87"/>
      <c r="C12" s="12"/>
      <c r="D12" s="69">
        <f>'Mesure mécanique'!T12</f>
        <v>0</v>
      </c>
      <c r="E12" s="69"/>
      <c r="F12" s="12"/>
      <c r="G12" s="69"/>
      <c r="H12" s="156">
        <f t="shared" si="0"/>
        <v>0</v>
      </c>
      <c r="I12" s="234"/>
      <c r="J12" s="82">
        <f t="shared" si="1"/>
        <v>0</v>
      </c>
    </row>
    <row r="13" spans="1:13" ht="19.350000000000001" customHeight="1" x14ac:dyDescent="0.2">
      <c r="A13" s="84">
        <f>'Liste candidats'!$A11</f>
        <v>10</v>
      </c>
      <c r="B13" s="87"/>
      <c r="C13" s="12"/>
      <c r="D13" s="69">
        <f>'Mesure mécanique'!T13</f>
        <v>0</v>
      </c>
      <c r="E13" s="69"/>
      <c r="F13" s="12"/>
      <c r="G13" s="69"/>
      <c r="H13" s="156">
        <f t="shared" si="0"/>
        <v>0</v>
      </c>
      <c r="I13" s="234"/>
      <c r="J13" s="82">
        <f t="shared" si="1"/>
        <v>0</v>
      </c>
    </row>
    <row r="14" spans="1:13" ht="19.350000000000001" customHeight="1" x14ac:dyDescent="0.2">
      <c r="A14" s="84">
        <f>'Liste candidats'!$A12</f>
        <v>11</v>
      </c>
      <c r="B14" s="87"/>
      <c r="C14" s="12"/>
      <c r="D14" s="69">
        <f>'Mesure mécanique'!T14</f>
        <v>0</v>
      </c>
      <c r="E14" s="69"/>
      <c r="F14" s="12"/>
      <c r="G14" s="69"/>
      <c r="H14" s="156">
        <f t="shared" si="0"/>
        <v>0</v>
      </c>
      <c r="I14" s="234"/>
      <c r="J14" s="82">
        <f t="shared" si="1"/>
        <v>0</v>
      </c>
    </row>
    <row r="15" spans="1:13" ht="19.350000000000001" customHeight="1" x14ac:dyDescent="0.2">
      <c r="A15" s="84">
        <f>'Liste candidats'!$A13</f>
        <v>12</v>
      </c>
      <c r="B15" s="87"/>
      <c r="C15" s="12"/>
      <c r="D15" s="69">
        <f>'Mesure mécanique'!T15</f>
        <v>0</v>
      </c>
      <c r="E15" s="69"/>
      <c r="F15" s="12"/>
      <c r="G15" s="69"/>
      <c r="H15" s="156">
        <f t="shared" si="0"/>
        <v>0</v>
      </c>
      <c r="I15" s="234"/>
      <c r="J15" s="82">
        <f t="shared" si="1"/>
        <v>0</v>
      </c>
    </row>
    <row r="16" spans="1:13" ht="19.350000000000001" customHeight="1" x14ac:dyDescent="0.2">
      <c r="A16" s="84">
        <f>'Liste candidats'!$A14</f>
        <v>13</v>
      </c>
      <c r="B16" s="87"/>
      <c r="C16" s="12"/>
      <c r="D16" s="69">
        <f>'Mesure mécanique'!T16</f>
        <v>0</v>
      </c>
      <c r="E16" s="69"/>
      <c r="F16" s="12"/>
      <c r="G16" s="69"/>
      <c r="H16" s="156">
        <f t="shared" si="0"/>
        <v>0</v>
      </c>
      <c r="I16" s="234"/>
      <c r="J16" s="82">
        <f t="shared" si="1"/>
        <v>0</v>
      </c>
    </row>
    <row r="17" spans="1:10" ht="19.350000000000001" customHeight="1" x14ac:dyDescent="0.2">
      <c r="A17" s="84">
        <f>'Liste candidats'!$A15</f>
        <v>14</v>
      </c>
      <c r="B17" s="87"/>
      <c r="C17" s="12"/>
      <c r="D17" s="69">
        <f>'Mesure mécanique'!T17</f>
        <v>0</v>
      </c>
      <c r="E17" s="69"/>
      <c r="F17" s="12"/>
      <c r="G17" s="69"/>
      <c r="H17" s="156">
        <f t="shared" si="0"/>
        <v>0</v>
      </c>
      <c r="I17" s="234"/>
      <c r="J17" s="82">
        <f t="shared" si="1"/>
        <v>0</v>
      </c>
    </row>
    <row r="18" spans="1:10" ht="19.350000000000001" customHeight="1" x14ac:dyDescent="0.2">
      <c r="A18" s="84">
        <f>'Liste candidats'!$A16</f>
        <v>15</v>
      </c>
      <c r="B18" s="87"/>
      <c r="C18" s="12"/>
      <c r="D18" s="69">
        <f>'Mesure mécanique'!T18</f>
        <v>0</v>
      </c>
      <c r="E18" s="69"/>
      <c r="F18" s="12"/>
      <c r="G18" s="69"/>
      <c r="H18" s="156">
        <f t="shared" si="0"/>
        <v>0</v>
      </c>
      <c r="I18" s="234"/>
      <c r="J18" s="82">
        <f t="shared" si="1"/>
        <v>0</v>
      </c>
    </row>
    <row r="19" spans="1:10" ht="19.350000000000001" customHeight="1" x14ac:dyDescent="0.2">
      <c r="A19" s="84">
        <f>'Liste candidats'!$A17</f>
        <v>16</v>
      </c>
      <c r="B19" s="87"/>
      <c r="C19" s="12"/>
      <c r="D19" s="69">
        <f>'Mesure mécanique'!T19</f>
        <v>0</v>
      </c>
      <c r="E19" s="69"/>
      <c r="F19" s="12"/>
      <c r="G19" s="69"/>
      <c r="H19" s="156">
        <f t="shared" si="0"/>
        <v>0</v>
      </c>
      <c r="I19" s="234"/>
      <c r="J19" s="82">
        <f t="shared" si="1"/>
        <v>0</v>
      </c>
    </row>
    <row r="20" spans="1:10" ht="19.350000000000001" customHeight="1" x14ac:dyDescent="0.2">
      <c r="A20" s="84">
        <f>'Liste candidats'!$A18</f>
        <v>17</v>
      </c>
      <c r="B20" s="87"/>
      <c r="C20" s="12"/>
      <c r="D20" s="69">
        <f>'Mesure mécanique'!T20</f>
        <v>0</v>
      </c>
      <c r="E20" s="69"/>
      <c r="F20" s="12"/>
      <c r="G20" s="69"/>
      <c r="H20" s="156">
        <f t="shared" si="0"/>
        <v>0</v>
      </c>
      <c r="I20" s="234"/>
      <c r="J20" s="82">
        <f t="shared" si="1"/>
        <v>0</v>
      </c>
    </row>
    <row r="21" spans="1:10" ht="19.350000000000001" customHeight="1" x14ac:dyDescent="0.2">
      <c r="A21" s="84">
        <f>'Liste candidats'!$A19</f>
        <v>18</v>
      </c>
      <c r="B21" s="87"/>
      <c r="C21" s="12"/>
      <c r="D21" s="69">
        <f>'Mesure mécanique'!T21</f>
        <v>0</v>
      </c>
      <c r="E21" s="69"/>
      <c r="F21" s="12"/>
      <c r="G21" s="69"/>
      <c r="H21" s="156">
        <f t="shared" si="0"/>
        <v>0</v>
      </c>
      <c r="I21" s="234"/>
      <c r="J21" s="82">
        <f t="shared" si="1"/>
        <v>0</v>
      </c>
    </row>
    <row r="22" spans="1:10" ht="19.350000000000001" customHeight="1" x14ac:dyDescent="0.2">
      <c r="A22" s="84">
        <f>'Liste candidats'!$A20</f>
        <v>19</v>
      </c>
      <c r="B22" s="87"/>
      <c r="C22" s="12"/>
      <c r="D22" s="69">
        <f>'Mesure mécanique'!T22</f>
        <v>0</v>
      </c>
      <c r="E22" s="69"/>
      <c r="F22" s="12"/>
      <c r="G22" s="69"/>
      <c r="H22" s="156">
        <f t="shared" si="0"/>
        <v>0</v>
      </c>
      <c r="I22" s="234"/>
      <c r="J22" s="82">
        <f t="shared" si="1"/>
        <v>0</v>
      </c>
    </row>
    <row r="23" spans="1:10" ht="19.350000000000001" customHeight="1" x14ac:dyDescent="0.2">
      <c r="A23" s="84">
        <f>'Liste candidats'!$A21</f>
        <v>20</v>
      </c>
      <c r="B23" s="87"/>
      <c r="C23" s="12"/>
      <c r="D23" s="69">
        <f>'Mesure mécanique'!T23</f>
        <v>0</v>
      </c>
      <c r="E23" s="69"/>
      <c r="F23" s="12"/>
      <c r="G23" s="69"/>
      <c r="H23" s="156">
        <f t="shared" si="0"/>
        <v>0</v>
      </c>
      <c r="I23" s="234"/>
      <c r="J23" s="82">
        <f t="shared" si="1"/>
        <v>0</v>
      </c>
    </row>
  </sheetData>
  <mergeCells count="4">
    <mergeCell ref="J1:J2"/>
    <mergeCell ref="A1:A2"/>
    <mergeCell ref="I1:I23"/>
    <mergeCell ref="B1:H1"/>
  </mergeCells>
  <pageMargins left="0.59055118110236227" right="0.39370078740157483" top="0.78740157480314965" bottom="0.51181102362204722" header="0.39370078740157483" footer="0.39370078740157483"/>
  <pageSetup paperSize="9" scale="95" orientation="landscape" r:id="rId1"/>
  <headerFooter>
    <oddHeader>&amp;L&amp;"Arial,Gras"&amp;12&amp;A&amp;R&amp;G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8" tint="-0.249977111117893"/>
    <pageSetUpPr fitToPage="1"/>
  </sheetPr>
  <dimension ref="A1:AD26"/>
  <sheetViews>
    <sheetView showGridLines="0" zoomScale="110" zoomScaleNormal="110" workbookViewId="0">
      <selection activeCell="AA6" sqref="AA6"/>
    </sheetView>
  </sheetViews>
  <sheetFormatPr baseColWidth="10" defaultRowHeight="12.75" x14ac:dyDescent="0.2"/>
  <cols>
    <col min="1" max="1" width="10.28515625" style="13" customWidth="1"/>
    <col min="2" max="7" width="5.7109375" style="13" customWidth="1"/>
    <col min="8" max="8" width="1.7109375" style="14" customWidth="1"/>
    <col min="9" max="14" width="5.7109375" style="13" customWidth="1"/>
    <col min="15" max="15" width="1.7109375" style="14" customWidth="1"/>
    <col min="16" max="20" width="5.7109375" style="13" customWidth="1"/>
    <col min="21" max="21" width="1.7109375" style="14" customWidth="1"/>
    <col min="22" max="25" width="5.7109375" style="13" customWidth="1"/>
    <col min="26" max="26" width="1.7109375" style="14" customWidth="1"/>
    <col min="27" max="28" width="5.7109375" style="13" customWidth="1"/>
    <col min="29" max="29" width="1.7109375" style="13" customWidth="1"/>
    <col min="30" max="30" width="6.7109375" bestFit="1" customWidth="1"/>
  </cols>
  <sheetData>
    <row r="1" spans="1:30" ht="25.35" customHeight="1" x14ac:dyDescent="0.2">
      <c r="A1" s="241" t="s">
        <v>20</v>
      </c>
      <c r="B1" s="242" t="s">
        <v>119</v>
      </c>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4"/>
      <c r="AC1" s="145"/>
      <c r="AD1" s="238" t="s">
        <v>69</v>
      </c>
    </row>
    <row r="2" spans="1:30" ht="53.25" customHeight="1" thickBot="1" x14ac:dyDescent="0.25">
      <c r="A2" s="232"/>
      <c r="B2" s="245" t="s">
        <v>129</v>
      </c>
      <c r="C2" s="246"/>
      <c r="D2" s="246"/>
      <c r="E2" s="246"/>
      <c r="F2" s="247"/>
      <c r="G2" s="250" t="s">
        <v>24</v>
      </c>
      <c r="H2" s="133"/>
      <c r="I2" s="245" t="s">
        <v>120</v>
      </c>
      <c r="J2" s="246"/>
      <c r="K2" s="246"/>
      <c r="L2" s="246"/>
      <c r="M2" s="247"/>
      <c r="N2" s="250" t="s">
        <v>24</v>
      </c>
      <c r="O2" s="133"/>
      <c r="P2" s="245" t="s">
        <v>164</v>
      </c>
      <c r="Q2" s="246"/>
      <c r="R2" s="246"/>
      <c r="S2" s="247"/>
      <c r="T2" s="250" t="s">
        <v>24</v>
      </c>
      <c r="U2" s="133"/>
      <c r="V2" s="245" t="s">
        <v>165</v>
      </c>
      <c r="W2" s="246"/>
      <c r="X2" s="247"/>
      <c r="Y2" s="250" t="s">
        <v>24</v>
      </c>
      <c r="Z2" s="133"/>
      <c r="AA2" s="248" t="s">
        <v>121</v>
      </c>
      <c r="AB2" s="251" t="s">
        <v>24</v>
      </c>
      <c r="AC2" s="145"/>
      <c r="AD2" s="239"/>
    </row>
    <row r="3" spans="1:30" s="1" customFormat="1" ht="106.35" customHeight="1" thickBot="1" x14ac:dyDescent="0.25">
      <c r="A3" s="233"/>
      <c r="B3" s="119" t="s">
        <v>122</v>
      </c>
      <c r="C3" s="120" t="s">
        <v>123</v>
      </c>
      <c r="D3" s="120" t="s">
        <v>124</v>
      </c>
      <c r="E3" s="120" t="s">
        <v>180</v>
      </c>
      <c r="F3" s="129" t="s">
        <v>130</v>
      </c>
      <c r="G3" s="250"/>
      <c r="H3" s="134"/>
      <c r="I3" s="119" t="s">
        <v>125</v>
      </c>
      <c r="J3" s="120" t="s">
        <v>192</v>
      </c>
      <c r="K3" s="120" t="s">
        <v>193</v>
      </c>
      <c r="L3" s="120" t="s">
        <v>127</v>
      </c>
      <c r="M3" s="120" t="s">
        <v>126</v>
      </c>
      <c r="N3" s="250"/>
      <c r="O3" s="134"/>
      <c r="P3" s="119" t="s">
        <v>132</v>
      </c>
      <c r="Q3" s="120" t="s">
        <v>131</v>
      </c>
      <c r="R3" s="120" t="s">
        <v>163</v>
      </c>
      <c r="S3" s="129"/>
      <c r="T3" s="250"/>
      <c r="U3" s="134"/>
      <c r="V3" s="119" t="s">
        <v>182</v>
      </c>
      <c r="W3" s="120" t="s">
        <v>128</v>
      </c>
      <c r="X3" s="129" t="s">
        <v>181</v>
      </c>
      <c r="Y3" s="250"/>
      <c r="Z3" s="134"/>
      <c r="AA3" s="249"/>
      <c r="AB3" s="252"/>
      <c r="AC3" s="145"/>
      <c r="AD3" s="240" t="s">
        <v>67</v>
      </c>
    </row>
    <row r="4" spans="1:30" s="1" customFormat="1" ht="20.100000000000001" customHeight="1" x14ac:dyDescent="0.2">
      <c r="A4" s="149" t="s">
        <v>23</v>
      </c>
      <c r="B4" s="121">
        <v>20</v>
      </c>
      <c r="C4" s="122">
        <v>20</v>
      </c>
      <c r="D4" s="122">
        <v>5</v>
      </c>
      <c r="E4" s="122">
        <v>10</v>
      </c>
      <c r="F4" s="130">
        <v>10</v>
      </c>
      <c r="G4" s="143">
        <f>SUM(B4:F4)</f>
        <v>65</v>
      </c>
      <c r="H4" s="135"/>
      <c r="I4" s="121">
        <v>30</v>
      </c>
      <c r="J4" s="122">
        <v>20</v>
      </c>
      <c r="K4" s="122">
        <v>20</v>
      </c>
      <c r="L4" s="122">
        <v>10</v>
      </c>
      <c r="M4" s="130">
        <v>5</v>
      </c>
      <c r="N4" s="143">
        <f>SUM(I4:M4)</f>
        <v>85</v>
      </c>
      <c r="O4" s="135"/>
      <c r="P4" s="121">
        <v>10</v>
      </c>
      <c r="Q4" s="122">
        <v>10</v>
      </c>
      <c r="R4" s="122">
        <v>5</v>
      </c>
      <c r="S4" s="130"/>
      <c r="T4" s="143">
        <f>SUM(P4:S4)</f>
        <v>25</v>
      </c>
      <c r="U4" s="135"/>
      <c r="V4" s="121">
        <v>10</v>
      </c>
      <c r="W4" s="122">
        <v>10</v>
      </c>
      <c r="X4" s="130">
        <v>10</v>
      </c>
      <c r="Y4" s="143">
        <f>SUM(V4:X4)</f>
        <v>30</v>
      </c>
      <c r="Z4" s="135"/>
      <c r="AA4" s="127">
        <v>27</v>
      </c>
      <c r="AB4" s="144">
        <f>SUM(G4,N4,T4,Y4,AA4)</f>
        <v>232</v>
      </c>
      <c r="AC4" s="145"/>
      <c r="AD4" s="146"/>
    </row>
    <row r="5" spans="1:30" ht="19.350000000000001" customHeight="1" x14ac:dyDescent="0.2">
      <c r="A5" s="150">
        <f>'Liste candidats'!$A2</f>
        <v>1</v>
      </c>
      <c r="B5" s="123"/>
      <c r="C5" s="124"/>
      <c r="D5" s="124"/>
      <c r="E5" s="124"/>
      <c r="F5" s="131"/>
      <c r="G5" s="138">
        <f>SUM(B5:F5)</f>
        <v>0</v>
      </c>
      <c r="H5" s="136"/>
      <c r="I5" s="123"/>
      <c r="J5" s="124"/>
      <c r="K5" s="124"/>
      <c r="L5" s="124"/>
      <c r="M5" s="131"/>
      <c r="N5" s="138">
        <f>SUM(I5:M5)</f>
        <v>0</v>
      </c>
      <c r="O5" s="136"/>
      <c r="P5" s="123"/>
      <c r="Q5" s="124"/>
      <c r="R5" s="124"/>
      <c r="S5" s="131"/>
      <c r="T5" s="138">
        <f>SUM(P5:S5)</f>
        <v>0</v>
      </c>
      <c r="U5" s="136"/>
      <c r="V5" s="123"/>
      <c r="W5" s="124"/>
      <c r="X5" s="131"/>
      <c r="Y5" s="138">
        <f>SUM(V5:X5)</f>
        <v>0</v>
      </c>
      <c r="Z5" s="136"/>
      <c r="AA5" s="128"/>
      <c r="AB5" s="141">
        <f t="shared" ref="AB5:AB24" si="0">SUM(G5,N5,T5,Y5,AA5)</f>
        <v>0</v>
      </c>
      <c r="AC5" s="145"/>
      <c r="AD5" s="147" t="str">
        <f>IF(AB5&gt;0,MROUND(5/$AB$4*AB5,0.5)+1,"")</f>
        <v/>
      </c>
    </row>
    <row r="6" spans="1:30" ht="19.350000000000001" customHeight="1" x14ac:dyDescent="0.2">
      <c r="A6" s="150">
        <f>'Liste candidats'!$A3</f>
        <v>2</v>
      </c>
      <c r="B6" s="123"/>
      <c r="C6" s="124"/>
      <c r="D6" s="124"/>
      <c r="E6" s="124"/>
      <c r="F6" s="131"/>
      <c r="G6" s="138">
        <f t="shared" ref="G6:G24" si="1">SUM(B6:F6)</f>
        <v>0</v>
      </c>
      <c r="H6" s="136"/>
      <c r="I6" s="123"/>
      <c r="J6" s="124"/>
      <c r="K6" s="124"/>
      <c r="L6" s="124"/>
      <c r="M6" s="131"/>
      <c r="N6" s="138">
        <f t="shared" ref="N6:N24" si="2">SUM(I6:M6)</f>
        <v>0</v>
      </c>
      <c r="O6" s="136"/>
      <c r="P6" s="123"/>
      <c r="Q6" s="124"/>
      <c r="R6" s="124"/>
      <c r="S6" s="131"/>
      <c r="T6" s="138">
        <f t="shared" ref="T6:T24" si="3">SUM(P6:S6)</f>
        <v>0</v>
      </c>
      <c r="U6" s="136"/>
      <c r="V6" s="123"/>
      <c r="W6" s="124"/>
      <c r="X6" s="131"/>
      <c r="Y6" s="138">
        <f t="shared" ref="Y6:Y24" si="4">SUM(V6:X6)</f>
        <v>0</v>
      </c>
      <c r="Z6" s="136"/>
      <c r="AA6" s="128"/>
      <c r="AB6" s="141">
        <f t="shared" si="0"/>
        <v>0</v>
      </c>
      <c r="AC6" s="145"/>
      <c r="AD6" s="147" t="str">
        <f t="shared" ref="AD6:AD24" si="5">IF(AB6&gt;0,MROUND(5/$AB$4*AB6,0.5)+1,"")</f>
        <v/>
      </c>
    </row>
    <row r="7" spans="1:30" ht="19.350000000000001" customHeight="1" x14ac:dyDescent="0.2">
      <c r="A7" s="150">
        <f>'Liste candidats'!$A4</f>
        <v>3</v>
      </c>
      <c r="B7" s="123"/>
      <c r="C7" s="124"/>
      <c r="D7" s="124"/>
      <c r="E7" s="124"/>
      <c r="F7" s="131"/>
      <c r="G7" s="138">
        <f t="shared" si="1"/>
        <v>0</v>
      </c>
      <c r="H7" s="136"/>
      <c r="I7" s="123"/>
      <c r="J7" s="124"/>
      <c r="K7" s="124"/>
      <c r="L7" s="124"/>
      <c r="M7" s="131"/>
      <c r="N7" s="138">
        <f t="shared" si="2"/>
        <v>0</v>
      </c>
      <c r="O7" s="136"/>
      <c r="P7" s="123"/>
      <c r="Q7" s="124"/>
      <c r="R7" s="124"/>
      <c r="S7" s="131"/>
      <c r="T7" s="138">
        <f t="shared" si="3"/>
        <v>0</v>
      </c>
      <c r="U7" s="136"/>
      <c r="V7" s="123"/>
      <c r="W7" s="124"/>
      <c r="X7" s="131"/>
      <c r="Y7" s="138">
        <f t="shared" si="4"/>
        <v>0</v>
      </c>
      <c r="Z7" s="136"/>
      <c r="AA7" s="128"/>
      <c r="AB7" s="141">
        <f t="shared" si="0"/>
        <v>0</v>
      </c>
      <c r="AC7" s="145"/>
      <c r="AD7" s="147" t="str">
        <f t="shared" si="5"/>
        <v/>
      </c>
    </row>
    <row r="8" spans="1:30" ht="19.350000000000001" customHeight="1" x14ac:dyDescent="0.2">
      <c r="A8" s="150">
        <f>'Liste candidats'!$A5</f>
        <v>4</v>
      </c>
      <c r="B8" s="123"/>
      <c r="C8" s="124"/>
      <c r="D8" s="124"/>
      <c r="E8" s="124"/>
      <c r="F8" s="131"/>
      <c r="G8" s="138">
        <f t="shared" si="1"/>
        <v>0</v>
      </c>
      <c r="H8" s="136"/>
      <c r="I8" s="123"/>
      <c r="J8" s="124"/>
      <c r="K8" s="124"/>
      <c r="L8" s="124"/>
      <c r="M8" s="131"/>
      <c r="N8" s="138">
        <f t="shared" si="2"/>
        <v>0</v>
      </c>
      <c r="O8" s="136"/>
      <c r="P8" s="123"/>
      <c r="Q8" s="124"/>
      <c r="R8" s="124"/>
      <c r="S8" s="131"/>
      <c r="T8" s="138">
        <f t="shared" si="3"/>
        <v>0</v>
      </c>
      <c r="U8" s="136"/>
      <c r="V8" s="123"/>
      <c r="W8" s="124"/>
      <c r="X8" s="131"/>
      <c r="Y8" s="138">
        <f t="shared" si="4"/>
        <v>0</v>
      </c>
      <c r="Z8" s="136"/>
      <c r="AA8" s="128"/>
      <c r="AB8" s="141">
        <f t="shared" si="0"/>
        <v>0</v>
      </c>
      <c r="AC8" s="145"/>
      <c r="AD8" s="147" t="str">
        <f t="shared" si="5"/>
        <v/>
      </c>
    </row>
    <row r="9" spans="1:30" ht="19.350000000000001" customHeight="1" x14ac:dyDescent="0.2">
      <c r="A9" s="150">
        <f>'Liste candidats'!$A6</f>
        <v>5</v>
      </c>
      <c r="B9" s="123"/>
      <c r="C9" s="124"/>
      <c r="D9" s="124"/>
      <c r="E9" s="124"/>
      <c r="F9" s="131"/>
      <c r="G9" s="138">
        <f t="shared" si="1"/>
        <v>0</v>
      </c>
      <c r="H9" s="136"/>
      <c r="I9" s="123"/>
      <c r="J9" s="124"/>
      <c r="K9" s="124"/>
      <c r="L9" s="124"/>
      <c r="M9" s="131"/>
      <c r="N9" s="138">
        <f t="shared" si="2"/>
        <v>0</v>
      </c>
      <c r="O9" s="136"/>
      <c r="P9" s="123"/>
      <c r="Q9" s="124"/>
      <c r="R9" s="124"/>
      <c r="S9" s="131"/>
      <c r="T9" s="138">
        <f t="shared" si="3"/>
        <v>0</v>
      </c>
      <c r="U9" s="136"/>
      <c r="V9" s="123"/>
      <c r="W9" s="124"/>
      <c r="X9" s="131"/>
      <c r="Y9" s="138">
        <f t="shared" si="4"/>
        <v>0</v>
      </c>
      <c r="Z9" s="136"/>
      <c r="AA9" s="128"/>
      <c r="AB9" s="141">
        <f t="shared" si="0"/>
        <v>0</v>
      </c>
      <c r="AC9" s="145"/>
      <c r="AD9" s="147" t="str">
        <f t="shared" si="5"/>
        <v/>
      </c>
    </row>
    <row r="10" spans="1:30" ht="19.350000000000001" customHeight="1" x14ac:dyDescent="0.2">
      <c r="A10" s="150">
        <f>'Liste candidats'!$A7</f>
        <v>6</v>
      </c>
      <c r="B10" s="123"/>
      <c r="C10" s="124"/>
      <c r="D10" s="124"/>
      <c r="E10" s="124"/>
      <c r="F10" s="131"/>
      <c r="G10" s="138">
        <f t="shared" si="1"/>
        <v>0</v>
      </c>
      <c r="H10" s="136"/>
      <c r="I10" s="123"/>
      <c r="J10" s="124"/>
      <c r="K10" s="124"/>
      <c r="L10" s="124"/>
      <c r="M10" s="131"/>
      <c r="N10" s="138">
        <f t="shared" si="2"/>
        <v>0</v>
      </c>
      <c r="O10" s="136"/>
      <c r="P10" s="123"/>
      <c r="Q10" s="124"/>
      <c r="R10" s="124"/>
      <c r="S10" s="131"/>
      <c r="T10" s="138">
        <f t="shared" si="3"/>
        <v>0</v>
      </c>
      <c r="U10" s="136"/>
      <c r="V10" s="123"/>
      <c r="W10" s="124"/>
      <c r="X10" s="131"/>
      <c r="Y10" s="138">
        <f t="shared" si="4"/>
        <v>0</v>
      </c>
      <c r="Z10" s="136"/>
      <c r="AA10" s="128"/>
      <c r="AB10" s="141">
        <f t="shared" si="0"/>
        <v>0</v>
      </c>
      <c r="AC10" s="145"/>
      <c r="AD10" s="147" t="str">
        <f t="shared" si="5"/>
        <v/>
      </c>
    </row>
    <row r="11" spans="1:30" ht="19.350000000000001" customHeight="1" x14ac:dyDescent="0.2">
      <c r="A11" s="150">
        <f>'Liste candidats'!$A8</f>
        <v>7</v>
      </c>
      <c r="B11" s="123"/>
      <c r="C11" s="124"/>
      <c r="D11" s="124"/>
      <c r="E11" s="124"/>
      <c r="F11" s="131"/>
      <c r="G11" s="138">
        <f t="shared" si="1"/>
        <v>0</v>
      </c>
      <c r="H11" s="136"/>
      <c r="I11" s="123"/>
      <c r="J11" s="124"/>
      <c r="K11" s="124"/>
      <c r="L11" s="124"/>
      <c r="M11" s="131"/>
      <c r="N11" s="138">
        <f t="shared" si="2"/>
        <v>0</v>
      </c>
      <c r="O11" s="136"/>
      <c r="P11" s="123"/>
      <c r="Q11" s="124"/>
      <c r="R11" s="124"/>
      <c r="S11" s="131"/>
      <c r="T11" s="138">
        <f t="shared" si="3"/>
        <v>0</v>
      </c>
      <c r="U11" s="136"/>
      <c r="V11" s="123"/>
      <c r="W11" s="124"/>
      <c r="X11" s="131"/>
      <c r="Y11" s="138">
        <f t="shared" si="4"/>
        <v>0</v>
      </c>
      <c r="Z11" s="136"/>
      <c r="AA11" s="128"/>
      <c r="AB11" s="141">
        <f t="shared" si="0"/>
        <v>0</v>
      </c>
      <c r="AC11" s="145"/>
      <c r="AD11" s="147" t="str">
        <f t="shared" si="5"/>
        <v/>
      </c>
    </row>
    <row r="12" spans="1:30" ht="19.350000000000001" customHeight="1" x14ac:dyDescent="0.2">
      <c r="A12" s="150">
        <f>'Liste candidats'!$A9</f>
        <v>8</v>
      </c>
      <c r="B12" s="123"/>
      <c r="C12" s="124"/>
      <c r="D12" s="124"/>
      <c r="E12" s="124"/>
      <c r="F12" s="131"/>
      <c r="G12" s="138">
        <f t="shared" si="1"/>
        <v>0</v>
      </c>
      <c r="H12" s="136"/>
      <c r="I12" s="123"/>
      <c r="J12" s="124"/>
      <c r="K12" s="124"/>
      <c r="L12" s="124"/>
      <c r="M12" s="131"/>
      <c r="N12" s="138">
        <f t="shared" si="2"/>
        <v>0</v>
      </c>
      <c r="O12" s="136"/>
      <c r="P12" s="123"/>
      <c r="Q12" s="124"/>
      <c r="R12" s="124"/>
      <c r="S12" s="131"/>
      <c r="T12" s="138">
        <f t="shared" si="3"/>
        <v>0</v>
      </c>
      <c r="U12" s="136"/>
      <c r="V12" s="123"/>
      <c r="W12" s="124"/>
      <c r="X12" s="131"/>
      <c r="Y12" s="138">
        <f t="shared" si="4"/>
        <v>0</v>
      </c>
      <c r="Z12" s="136"/>
      <c r="AA12" s="128"/>
      <c r="AB12" s="141">
        <f t="shared" si="0"/>
        <v>0</v>
      </c>
      <c r="AC12" s="145"/>
      <c r="AD12" s="147" t="str">
        <f t="shared" si="5"/>
        <v/>
      </c>
    </row>
    <row r="13" spans="1:30" ht="19.350000000000001" customHeight="1" x14ac:dyDescent="0.2">
      <c r="A13" s="150">
        <f>'Liste candidats'!$A10</f>
        <v>9</v>
      </c>
      <c r="B13" s="123"/>
      <c r="C13" s="124"/>
      <c r="D13" s="124"/>
      <c r="E13" s="124"/>
      <c r="F13" s="131"/>
      <c r="G13" s="138">
        <f t="shared" si="1"/>
        <v>0</v>
      </c>
      <c r="H13" s="136"/>
      <c r="I13" s="123"/>
      <c r="J13" s="124"/>
      <c r="K13" s="124"/>
      <c r="L13" s="124"/>
      <c r="M13" s="131"/>
      <c r="N13" s="138">
        <f t="shared" si="2"/>
        <v>0</v>
      </c>
      <c r="O13" s="136"/>
      <c r="P13" s="123"/>
      <c r="Q13" s="124"/>
      <c r="R13" s="124"/>
      <c r="S13" s="131"/>
      <c r="T13" s="138">
        <f t="shared" si="3"/>
        <v>0</v>
      </c>
      <c r="U13" s="136"/>
      <c r="V13" s="123"/>
      <c r="W13" s="124"/>
      <c r="X13" s="131"/>
      <c r="Y13" s="138">
        <f t="shared" si="4"/>
        <v>0</v>
      </c>
      <c r="Z13" s="136"/>
      <c r="AA13" s="128"/>
      <c r="AB13" s="141">
        <f t="shared" si="0"/>
        <v>0</v>
      </c>
      <c r="AC13" s="145"/>
      <c r="AD13" s="147" t="str">
        <f t="shared" si="5"/>
        <v/>
      </c>
    </row>
    <row r="14" spans="1:30" ht="19.350000000000001" customHeight="1" x14ac:dyDescent="0.2">
      <c r="A14" s="150">
        <f>'Liste candidats'!$A11</f>
        <v>10</v>
      </c>
      <c r="B14" s="123"/>
      <c r="C14" s="124"/>
      <c r="D14" s="124"/>
      <c r="E14" s="124"/>
      <c r="F14" s="131"/>
      <c r="G14" s="138">
        <f t="shared" si="1"/>
        <v>0</v>
      </c>
      <c r="H14" s="136"/>
      <c r="I14" s="123"/>
      <c r="J14" s="124"/>
      <c r="K14" s="124"/>
      <c r="L14" s="124"/>
      <c r="M14" s="131"/>
      <c r="N14" s="138">
        <f t="shared" si="2"/>
        <v>0</v>
      </c>
      <c r="O14" s="136"/>
      <c r="P14" s="123"/>
      <c r="Q14" s="124"/>
      <c r="R14" s="124"/>
      <c r="S14" s="131"/>
      <c r="T14" s="138">
        <f t="shared" si="3"/>
        <v>0</v>
      </c>
      <c r="U14" s="136"/>
      <c r="V14" s="123"/>
      <c r="W14" s="124"/>
      <c r="X14" s="131"/>
      <c r="Y14" s="138">
        <f t="shared" si="4"/>
        <v>0</v>
      </c>
      <c r="Z14" s="136"/>
      <c r="AA14" s="128"/>
      <c r="AB14" s="141">
        <f t="shared" si="0"/>
        <v>0</v>
      </c>
      <c r="AC14" s="145"/>
      <c r="AD14" s="147" t="str">
        <f t="shared" si="5"/>
        <v/>
      </c>
    </row>
    <row r="15" spans="1:30" ht="19.350000000000001" customHeight="1" x14ac:dyDescent="0.2">
      <c r="A15" s="150">
        <f>'Liste candidats'!$A12</f>
        <v>11</v>
      </c>
      <c r="B15" s="123"/>
      <c r="C15" s="124"/>
      <c r="D15" s="124"/>
      <c r="E15" s="124"/>
      <c r="F15" s="131"/>
      <c r="G15" s="138">
        <f t="shared" si="1"/>
        <v>0</v>
      </c>
      <c r="H15" s="136"/>
      <c r="I15" s="123"/>
      <c r="J15" s="124"/>
      <c r="K15" s="124"/>
      <c r="L15" s="124"/>
      <c r="M15" s="131"/>
      <c r="N15" s="138">
        <f t="shared" si="2"/>
        <v>0</v>
      </c>
      <c r="O15" s="136"/>
      <c r="P15" s="123"/>
      <c r="Q15" s="124"/>
      <c r="R15" s="124"/>
      <c r="S15" s="131"/>
      <c r="T15" s="138">
        <f t="shared" si="3"/>
        <v>0</v>
      </c>
      <c r="U15" s="136"/>
      <c r="V15" s="123"/>
      <c r="W15" s="124"/>
      <c r="X15" s="131"/>
      <c r="Y15" s="138">
        <f t="shared" si="4"/>
        <v>0</v>
      </c>
      <c r="Z15" s="136"/>
      <c r="AA15" s="128"/>
      <c r="AB15" s="141">
        <f t="shared" si="0"/>
        <v>0</v>
      </c>
      <c r="AC15" s="145"/>
      <c r="AD15" s="147" t="str">
        <f t="shared" si="5"/>
        <v/>
      </c>
    </row>
    <row r="16" spans="1:30" ht="19.350000000000001" customHeight="1" x14ac:dyDescent="0.2">
      <c r="A16" s="150">
        <f>'Liste candidats'!$A13</f>
        <v>12</v>
      </c>
      <c r="B16" s="123"/>
      <c r="C16" s="124"/>
      <c r="D16" s="124"/>
      <c r="E16" s="124"/>
      <c r="F16" s="131"/>
      <c r="G16" s="138">
        <f t="shared" si="1"/>
        <v>0</v>
      </c>
      <c r="H16" s="136"/>
      <c r="I16" s="123"/>
      <c r="J16" s="124"/>
      <c r="K16" s="124"/>
      <c r="L16" s="124"/>
      <c r="M16" s="131"/>
      <c r="N16" s="138">
        <f t="shared" si="2"/>
        <v>0</v>
      </c>
      <c r="O16" s="136"/>
      <c r="P16" s="123"/>
      <c r="Q16" s="124"/>
      <c r="R16" s="124"/>
      <c r="S16" s="131"/>
      <c r="T16" s="138">
        <f t="shared" si="3"/>
        <v>0</v>
      </c>
      <c r="U16" s="136"/>
      <c r="V16" s="123"/>
      <c r="W16" s="124"/>
      <c r="X16" s="131"/>
      <c r="Y16" s="138">
        <f t="shared" si="4"/>
        <v>0</v>
      </c>
      <c r="Z16" s="136"/>
      <c r="AA16" s="128"/>
      <c r="AB16" s="141">
        <f t="shared" si="0"/>
        <v>0</v>
      </c>
      <c r="AC16" s="145"/>
      <c r="AD16" s="147" t="str">
        <f t="shared" si="5"/>
        <v/>
      </c>
    </row>
    <row r="17" spans="1:30" ht="19.350000000000001" customHeight="1" x14ac:dyDescent="0.2">
      <c r="A17" s="150">
        <f>'Liste candidats'!$A14</f>
        <v>13</v>
      </c>
      <c r="B17" s="123"/>
      <c r="C17" s="124"/>
      <c r="D17" s="124"/>
      <c r="E17" s="124"/>
      <c r="F17" s="131"/>
      <c r="G17" s="138">
        <f t="shared" si="1"/>
        <v>0</v>
      </c>
      <c r="H17" s="136"/>
      <c r="I17" s="123"/>
      <c r="J17" s="124"/>
      <c r="K17" s="124"/>
      <c r="L17" s="124"/>
      <c r="M17" s="131"/>
      <c r="N17" s="138">
        <f t="shared" si="2"/>
        <v>0</v>
      </c>
      <c r="O17" s="136"/>
      <c r="P17" s="123"/>
      <c r="Q17" s="124"/>
      <c r="R17" s="124"/>
      <c r="S17" s="131"/>
      <c r="T17" s="138">
        <f t="shared" si="3"/>
        <v>0</v>
      </c>
      <c r="U17" s="136"/>
      <c r="V17" s="123"/>
      <c r="W17" s="124"/>
      <c r="X17" s="131"/>
      <c r="Y17" s="138">
        <f t="shared" si="4"/>
        <v>0</v>
      </c>
      <c r="Z17" s="136"/>
      <c r="AA17" s="128"/>
      <c r="AB17" s="141">
        <f t="shared" si="0"/>
        <v>0</v>
      </c>
      <c r="AC17" s="145"/>
      <c r="AD17" s="147" t="str">
        <f t="shared" si="5"/>
        <v/>
      </c>
    </row>
    <row r="18" spans="1:30" ht="19.350000000000001" customHeight="1" x14ac:dyDescent="0.2">
      <c r="A18" s="150">
        <f>'Liste candidats'!$A15</f>
        <v>14</v>
      </c>
      <c r="B18" s="123"/>
      <c r="C18" s="124"/>
      <c r="D18" s="124"/>
      <c r="E18" s="124"/>
      <c r="F18" s="131"/>
      <c r="G18" s="138">
        <f t="shared" si="1"/>
        <v>0</v>
      </c>
      <c r="H18" s="136"/>
      <c r="I18" s="123"/>
      <c r="J18" s="124"/>
      <c r="K18" s="124"/>
      <c r="L18" s="124"/>
      <c r="M18" s="131"/>
      <c r="N18" s="138">
        <f t="shared" si="2"/>
        <v>0</v>
      </c>
      <c r="O18" s="136"/>
      <c r="P18" s="123"/>
      <c r="Q18" s="124"/>
      <c r="R18" s="124"/>
      <c r="S18" s="131"/>
      <c r="T18" s="138">
        <f t="shared" si="3"/>
        <v>0</v>
      </c>
      <c r="U18" s="136"/>
      <c r="V18" s="123"/>
      <c r="W18" s="124"/>
      <c r="X18" s="131"/>
      <c r="Y18" s="138">
        <f t="shared" si="4"/>
        <v>0</v>
      </c>
      <c r="Z18" s="136"/>
      <c r="AA18" s="128"/>
      <c r="AB18" s="141">
        <f t="shared" si="0"/>
        <v>0</v>
      </c>
      <c r="AC18" s="145"/>
      <c r="AD18" s="147" t="str">
        <f t="shared" si="5"/>
        <v/>
      </c>
    </row>
    <row r="19" spans="1:30" ht="19.350000000000001" customHeight="1" x14ac:dyDescent="0.2">
      <c r="A19" s="150">
        <f>'Liste candidats'!$A16</f>
        <v>15</v>
      </c>
      <c r="B19" s="123"/>
      <c r="C19" s="124"/>
      <c r="D19" s="124"/>
      <c r="E19" s="124"/>
      <c r="F19" s="131"/>
      <c r="G19" s="138">
        <f t="shared" si="1"/>
        <v>0</v>
      </c>
      <c r="H19" s="136"/>
      <c r="I19" s="123"/>
      <c r="J19" s="124"/>
      <c r="K19" s="124"/>
      <c r="L19" s="124"/>
      <c r="M19" s="131"/>
      <c r="N19" s="138">
        <f t="shared" si="2"/>
        <v>0</v>
      </c>
      <c r="O19" s="136"/>
      <c r="P19" s="123"/>
      <c r="Q19" s="124"/>
      <c r="R19" s="124"/>
      <c r="S19" s="131"/>
      <c r="T19" s="138">
        <f t="shared" si="3"/>
        <v>0</v>
      </c>
      <c r="U19" s="136"/>
      <c r="V19" s="123"/>
      <c r="W19" s="124"/>
      <c r="X19" s="131"/>
      <c r="Y19" s="138">
        <f t="shared" si="4"/>
        <v>0</v>
      </c>
      <c r="Z19" s="136"/>
      <c r="AA19" s="128"/>
      <c r="AB19" s="141">
        <f t="shared" si="0"/>
        <v>0</v>
      </c>
      <c r="AC19" s="145"/>
      <c r="AD19" s="147" t="str">
        <f t="shared" si="5"/>
        <v/>
      </c>
    </row>
    <row r="20" spans="1:30" ht="19.350000000000001" customHeight="1" x14ac:dyDescent="0.2">
      <c r="A20" s="150">
        <f>'Liste candidats'!$A17</f>
        <v>16</v>
      </c>
      <c r="B20" s="123"/>
      <c r="C20" s="124"/>
      <c r="D20" s="124"/>
      <c r="E20" s="124"/>
      <c r="F20" s="131"/>
      <c r="G20" s="138">
        <f t="shared" si="1"/>
        <v>0</v>
      </c>
      <c r="H20" s="136"/>
      <c r="I20" s="123"/>
      <c r="J20" s="124"/>
      <c r="K20" s="124"/>
      <c r="L20" s="124"/>
      <c r="M20" s="131"/>
      <c r="N20" s="138">
        <f t="shared" si="2"/>
        <v>0</v>
      </c>
      <c r="O20" s="136"/>
      <c r="P20" s="123"/>
      <c r="Q20" s="124"/>
      <c r="R20" s="124"/>
      <c r="S20" s="131"/>
      <c r="T20" s="138">
        <f t="shared" si="3"/>
        <v>0</v>
      </c>
      <c r="U20" s="136"/>
      <c r="V20" s="123"/>
      <c r="W20" s="124"/>
      <c r="X20" s="131"/>
      <c r="Y20" s="138">
        <f t="shared" si="4"/>
        <v>0</v>
      </c>
      <c r="Z20" s="136"/>
      <c r="AA20" s="128"/>
      <c r="AB20" s="141">
        <f t="shared" si="0"/>
        <v>0</v>
      </c>
      <c r="AC20" s="145"/>
      <c r="AD20" s="147" t="str">
        <f t="shared" si="5"/>
        <v/>
      </c>
    </row>
    <row r="21" spans="1:30" ht="19.350000000000001" customHeight="1" x14ac:dyDescent="0.2">
      <c r="A21" s="150">
        <f>'Liste candidats'!$A18</f>
        <v>17</v>
      </c>
      <c r="B21" s="123"/>
      <c r="C21" s="124"/>
      <c r="D21" s="124"/>
      <c r="E21" s="124"/>
      <c r="F21" s="131"/>
      <c r="G21" s="138">
        <f t="shared" si="1"/>
        <v>0</v>
      </c>
      <c r="H21" s="136"/>
      <c r="I21" s="123"/>
      <c r="J21" s="124"/>
      <c r="K21" s="124"/>
      <c r="L21" s="124"/>
      <c r="M21" s="131"/>
      <c r="N21" s="138">
        <f t="shared" si="2"/>
        <v>0</v>
      </c>
      <c r="O21" s="136"/>
      <c r="P21" s="123"/>
      <c r="Q21" s="124"/>
      <c r="R21" s="124"/>
      <c r="S21" s="131"/>
      <c r="T21" s="138">
        <f t="shared" si="3"/>
        <v>0</v>
      </c>
      <c r="U21" s="136"/>
      <c r="V21" s="123"/>
      <c r="W21" s="124"/>
      <c r="X21" s="131"/>
      <c r="Y21" s="138">
        <f t="shared" si="4"/>
        <v>0</v>
      </c>
      <c r="Z21" s="136"/>
      <c r="AA21" s="128"/>
      <c r="AB21" s="141">
        <f t="shared" si="0"/>
        <v>0</v>
      </c>
      <c r="AC21" s="145"/>
      <c r="AD21" s="147" t="str">
        <f t="shared" si="5"/>
        <v/>
      </c>
    </row>
    <row r="22" spans="1:30" ht="19.350000000000001" customHeight="1" x14ac:dyDescent="0.2">
      <c r="A22" s="150">
        <f>'Liste candidats'!$A19</f>
        <v>18</v>
      </c>
      <c r="B22" s="123"/>
      <c r="C22" s="124"/>
      <c r="D22" s="124"/>
      <c r="E22" s="124"/>
      <c r="F22" s="131"/>
      <c r="G22" s="138">
        <f t="shared" si="1"/>
        <v>0</v>
      </c>
      <c r="H22" s="136"/>
      <c r="I22" s="123"/>
      <c r="J22" s="124"/>
      <c r="K22" s="124"/>
      <c r="L22" s="124"/>
      <c r="M22" s="131"/>
      <c r="N22" s="138">
        <f t="shared" si="2"/>
        <v>0</v>
      </c>
      <c r="O22" s="136"/>
      <c r="P22" s="123"/>
      <c r="Q22" s="124"/>
      <c r="R22" s="124"/>
      <c r="S22" s="131"/>
      <c r="T22" s="138">
        <f t="shared" si="3"/>
        <v>0</v>
      </c>
      <c r="U22" s="136"/>
      <c r="V22" s="123"/>
      <c r="W22" s="124"/>
      <c r="X22" s="131"/>
      <c r="Y22" s="138">
        <f t="shared" si="4"/>
        <v>0</v>
      </c>
      <c r="Z22" s="136"/>
      <c r="AA22" s="128"/>
      <c r="AB22" s="141">
        <f t="shared" si="0"/>
        <v>0</v>
      </c>
      <c r="AC22" s="145"/>
      <c r="AD22" s="147" t="str">
        <f t="shared" si="5"/>
        <v/>
      </c>
    </row>
    <row r="23" spans="1:30" ht="19.350000000000001" customHeight="1" x14ac:dyDescent="0.2">
      <c r="A23" s="150">
        <f>'Liste candidats'!$A20</f>
        <v>19</v>
      </c>
      <c r="B23" s="123"/>
      <c r="C23" s="124"/>
      <c r="D23" s="124"/>
      <c r="E23" s="124"/>
      <c r="F23" s="131"/>
      <c r="G23" s="138">
        <f t="shared" si="1"/>
        <v>0</v>
      </c>
      <c r="H23" s="136"/>
      <c r="I23" s="123"/>
      <c r="J23" s="124"/>
      <c r="K23" s="124"/>
      <c r="L23" s="124"/>
      <c r="M23" s="131"/>
      <c r="N23" s="138">
        <f t="shared" si="2"/>
        <v>0</v>
      </c>
      <c r="O23" s="136"/>
      <c r="P23" s="123"/>
      <c r="Q23" s="124"/>
      <c r="R23" s="124"/>
      <c r="S23" s="131"/>
      <c r="T23" s="138">
        <f t="shared" si="3"/>
        <v>0</v>
      </c>
      <c r="U23" s="136"/>
      <c r="V23" s="123"/>
      <c r="W23" s="124"/>
      <c r="X23" s="131"/>
      <c r="Y23" s="138">
        <f t="shared" si="4"/>
        <v>0</v>
      </c>
      <c r="Z23" s="136"/>
      <c r="AA23" s="128"/>
      <c r="AB23" s="141">
        <f t="shared" si="0"/>
        <v>0</v>
      </c>
      <c r="AC23" s="145"/>
      <c r="AD23" s="147" t="str">
        <f t="shared" si="5"/>
        <v/>
      </c>
    </row>
    <row r="24" spans="1:30" ht="19.350000000000001" customHeight="1" thickBot="1" x14ac:dyDescent="0.25">
      <c r="A24" s="151">
        <f>'Liste candidats'!$A21</f>
        <v>20</v>
      </c>
      <c r="B24" s="125"/>
      <c r="C24" s="126"/>
      <c r="D24" s="126"/>
      <c r="E24" s="126"/>
      <c r="F24" s="132"/>
      <c r="G24" s="139">
        <f t="shared" si="1"/>
        <v>0</v>
      </c>
      <c r="H24" s="137"/>
      <c r="I24" s="125"/>
      <c r="J24" s="126"/>
      <c r="K24" s="126"/>
      <c r="L24" s="126"/>
      <c r="M24" s="132"/>
      <c r="N24" s="139">
        <f t="shared" si="2"/>
        <v>0</v>
      </c>
      <c r="O24" s="137"/>
      <c r="P24" s="125"/>
      <c r="Q24" s="126"/>
      <c r="R24" s="126"/>
      <c r="S24" s="132"/>
      <c r="T24" s="139">
        <f t="shared" si="3"/>
        <v>0</v>
      </c>
      <c r="U24" s="137"/>
      <c r="V24" s="125"/>
      <c r="W24" s="126"/>
      <c r="X24" s="132"/>
      <c r="Y24" s="139">
        <f t="shared" si="4"/>
        <v>0</v>
      </c>
      <c r="Z24" s="137"/>
      <c r="AA24" s="140"/>
      <c r="AB24" s="142">
        <f t="shared" si="0"/>
        <v>0</v>
      </c>
      <c r="AC24" s="145"/>
      <c r="AD24" s="148" t="str">
        <f t="shared" si="5"/>
        <v/>
      </c>
    </row>
    <row r="25" spans="1:30" ht="11.1" customHeight="1" x14ac:dyDescent="0.2"/>
    <row r="26" spans="1:30" hidden="1" x14ac:dyDescent="0.2"/>
  </sheetData>
  <mergeCells count="13">
    <mergeCell ref="AD1:AD3"/>
    <mergeCell ref="A1:A3"/>
    <mergeCell ref="B1:AB1"/>
    <mergeCell ref="I2:M2"/>
    <mergeCell ref="P2:S2"/>
    <mergeCell ref="V2:X2"/>
    <mergeCell ref="AA2:AA3"/>
    <mergeCell ref="B2:F2"/>
    <mergeCell ref="G2:G3"/>
    <mergeCell ref="N2:N3"/>
    <mergeCell ref="T2:T3"/>
    <mergeCell ref="Y2:Y3"/>
    <mergeCell ref="AB2:AB3"/>
  </mergeCells>
  <pageMargins left="0.59055118110236227" right="0.39370078740157483" top="0.78740157480314965" bottom="0.51181102362204722" header="0.39370078740157483" footer="0.39370078740157483"/>
  <pageSetup paperSize="9" scale="86" orientation="landscape" r:id="rId1"/>
  <headerFooter>
    <oddHeader>&amp;L&amp;"Arial,Fett"&amp;12&amp;A&amp;R&amp;G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FF0000"/>
  </sheetPr>
  <dimension ref="A1:U24"/>
  <sheetViews>
    <sheetView showGridLines="0" zoomScale="120" zoomScaleNormal="120" workbookViewId="0">
      <selection activeCell="O4" sqref="O4"/>
    </sheetView>
  </sheetViews>
  <sheetFormatPr baseColWidth="10" defaultColWidth="11.42578125" defaultRowHeight="12.75" x14ac:dyDescent="0.2"/>
  <cols>
    <col min="1" max="1" width="11.42578125" style="1"/>
    <col min="2" max="18" width="4.7109375" style="4" customWidth="1"/>
    <col min="19" max="19" width="1.7109375" style="1" customWidth="1"/>
    <col min="20" max="20" width="15.28515625" style="17" customWidth="1"/>
    <col min="21" max="23" width="15.28515625" style="1" customWidth="1"/>
    <col min="24" max="16384" width="11.42578125" style="1"/>
  </cols>
  <sheetData>
    <row r="1" spans="1:21" ht="32.25" customHeight="1" x14ac:dyDescent="0.2">
      <c r="B1" s="255" t="s">
        <v>171</v>
      </c>
      <c r="C1" s="256"/>
      <c r="D1" s="256"/>
      <c r="E1" s="256"/>
      <c r="F1" s="256"/>
      <c r="G1" s="256"/>
      <c r="H1" s="257"/>
      <c r="I1" s="255" t="s">
        <v>177</v>
      </c>
      <c r="J1" s="258"/>
      <c r="K1" s="258"/>
      <c r="L1" s="258"/>
      <c r="M1" s="258"/>
      <c r="N1" s="258"/>
      <c r="O1" s="259"/>
      <c r="P1" s="167"/>
      <c r="Q1" s="167"/>
      <c r="R1" s="168"/>
      <c r="S1" s="15"/>
    </row>
    <row r="2" spans="1:21" ht="71.099999999999994" customHeight="1" x14ac:dyDescent="0.25">
      <c r="A2" s="169" t="s">
        <v>22</v>
      </c>
      <c r="B2" s="177" t="s">
        <v>166</v>
      </c>
      <c r="C2" s="178" t="s">
        <v>170</v>
      </c>
      <c r="D2" s="178" t="s">
        <v>168</v>
      </c>
      <c r="E2" s="178" t="s">
        <v>167</v>
      </c>
      <c r="F2" s="178" t="s">
        <v>169</v>
      </c>
      <c r="G2" s="178">
        <v>20</v>
      </c>
      <c r="H2" s="179">
        <v>30</v>
      </c>
      <c r="I2" s="177" t="s">
        <v>172</v>
      </c>
      <c r="J2" s="178" t="s">
        <v>173</v>
      </c>
      <c r="K2" s="178" t="s">
        <v>174</v>
      </c>
      <c r="L2" s="178">
        <v>31</v>
      </c>
      <c r="M2" s="178">
        <v>23</v>
      </c>
      <c r="N2" s="178" t="s">
        <v>175</v>
      </c>
      <c r="O2" s="179" t="s">
        <v>176</v>
      </c>
      <c r="P2" s="173" t="s">
        <v>179</v>
      </c>
      <c r="Q2" s="93" t="s">
        <v>178</v>
      </c>
      <c r="R2" s="93" t="s">
        <v>124</v>
      </c>
      <c r="S2" s="18"/>
      <c r="T2" s="26" t="s">
        <v>0</v>
      </c>
      <c r="U2" s="253" t="s">
        <v>162</v>
      </c>
    </row>
    <row r="3" spans="1:21" ht="20.100000000000001" customHeight="1" thickBot="1" x14ac:dyDescent="0.25">
      <c r="A3" s="170" t="s">
        <v>21</v>
      </c>
      <c r="B3" s="180">
        <v>4</v>
      </c>
      <c r="C3" s="21">
        <v>2</v>
      </c>
      <c r="D3" s="21">
        <v>4</v>
      </c>
      <c r="E3" s="21">
        <v>8</v>
      </c>
      <c r="F3" s="21">
        <v>4</v>
      </c>
      <c r="G3" s="21">
        <v>2</v>
      </c>
      <c r="H3" s="181">
        <v>2</v>
      </c>
      <c r="I3" s="180">
        <v>4</v>
      </c>
      <c r="J3" s="21">
        <v>4</v>
      </c>
      <c r="K3" s="21">
        <v>2</v>
      </c>
      <c r="L3" s="21">
        <v>2</v>
      </c>
      <c r="M3" s="21">
        <v>2</v>
      </c>
      <c r="N3" s="21">
        <v>2</v>
      </c>
      <c r="O3" s="181">
        <v>2</v>
      </c>
      <c r="P3" s="174">
        <v>3</v>
      </c>
      <c r="Q3" s="21">
        <v>3</v>
      </c>
      <c r="R3" s="21">
        <v>3</v>
      </c>
      <c r="S3" s="19"/>
      <c r="T3" s="22">
        <f>SUM(B3:R3)</f>
        <v>53</v>
      </c>
      <c r="U3" s="254"/>
    </row>
    <row r="4" spans="1:21" ht="20.100000000000001" customHeight="1" x14ac:dyDescent="0.2">
      <c r="A4" s="171">
        <f>'Liste candidats'!A2</f>
        <v>1</v>
      </c>
      <c r="B4" s="182"/>
      <c r="C4" s="23"/>
      <c r="D4" s="23"/>
      <c r="E4" s="23"/>
      <c r="F4" s="23"/>
      <c r="G4" s="23"/>
      <c r="H4" s="183"/>
      <c r="I4" s="182"/>
      <c r="J4" s="23"/>
      <c r="K4" s="23"/>
      <c r="L4" s="23"/>
      <c r="M4" s="23"/>
      <c r="N4" s="23"/>
      <c r="O4" s="183"/>
      <c r="P4" s="175"/>
      <c r="Q4" s="23"/>
      <c r="R4" s="23"/>
      <c r="S4" s="19"/>
      <c r="T4" s="24">
        <f>SUM(B4:R4)</f>
        <v>0</v>
      </c>
      <c r="U4" s="254"/>
    </row>
    <row r="5" spans="1:21" ht="20.100000000000001" customHeight="1" x14ac:dyDescent="0.2">
      <c r="A5" s="172">
        <f>'Liste candidats'!A3</f>
        <v>2</v>
      </c>
      <c r="B5" s="87"/>
      <c r="C5" s="69"/>
      <c r="D5" s="69"/>
      <c r="E5" s="69"/>
      <c r="F5" s="69"/>
      <c r="G5" s="69"/>
      <c r="H5" s="184"/>
      <c r="I5" s="87"/>
      <c r="J5" s="69"/>
      <c r="K5" s="69"/>
      <c r="L5" s="69"/>
      <c r="M5" s="69"/>
      <c r="N5" s="69"/>
      <c r="O5" s="184"/>
      <c r="P5" s="176"/>
      <c r="Q5" s="12"/>
      <c r="R5" s="12"/>
      <c r="T5" s="20">
        <f t="shared" ref="T5:T23" si="0">SUM(B5:R5)</f>
        <v>0</v>
      </c>
      <c r="U5" s="254"/>
    </row>
    <row r="6" spans="1:21" ht="20.100000000000001" customHeight="1" x14ac:dyDescent="0.2">
      <c r="A6" s="172">
        <f>'Liste candidats'!A4</f>
        <v>3</v>
      </c>
      <c r="B6" s="87"/>
      <c r="C6" s="69"/>
      <c r="D6" s="69"/>
      <c r="E6" s="69"/>
      <c r="F6" s="69"/>
      <c r="G6" s="69"/>
      <c r="H6" s="184"/>
      <c r="I6" s="87"/>
      <c r="J6" s="69"/>
      <c r="K6" s="69"/>
      <c r="L6" s="69"/>
      <c r="M6" s="69"/>
      <c r="N6" s="69"/>
      <c r="O6" s="184"/>
      <c r="P6" s="176"/>
      <c r="Q6" s="12"/>
      <c r="R6" s="12"/>
      <c r="T6" s="20">
        <f t="shared" si="0"/>
        <v>0</v>
      </c>
      <c r="U6" s="254"/>
    </row>
    <row r="7" spans="1:21" ht="20.100000000000001" customHeight="1" x14ac:dyDescent="0.2">
      <c r="A7" s="172">
        <f>'Liste candidats'!A5</f>
        <v>4</v>
      </c>
      <c r="B7" s="87"/>
      <c r="C7" s="69"/>
      <c r="D7" s="69"/>
      <c r="E7" s="69"/>
      <c r="F7" s="69"/>
      <c r="G7" s="69"/>
      <c r="H7" s="184"/>
      <c r="I7" s="87"/>
      <c r="J7" s="69"/>
      <c r="K7" s="69"/>
      <c r="L7" s="69"/>
      <c r="M7" s="69"/>
      <c r="N7" s="69"/>
      <c r="O7" s="184"/>
      <c r="P7" s="176"/>
      <c r="Q7" s="12"/>
      <c r="R7" s="12"/>
      <c r="T7" s="20">
        <f t="shared" si="0"/>
        <v>0</v>
      </c>
      <c r="U7" s="254"/>
    </row>
    <row r="8" spans="1:21" ht="20.100000000000001" customHeight="1" x14ac:dyDescent="0.2">
      <c r="A8" s="172">
        <f>'Liste candidats'!A6</f>
        <v>5</v>
      </c>
      <c r="B8" s="87"/>
      <c r="C8" s="69"/>
      <c r="D8" s="69"/>
      <c r="E8" s="69"/>
      <c r="F8" s="69"/>
      <c r="G8" s="69"/>
      <c r="H8" s="184"/>
      <c r="I8" s="87"/>
      <c r="J8" s="69"/>
      <c r="K8" s="69"/>
      <c r="L8" s="69"/>
      <c r="M8" s="185"/>
      <c r="N8" s="69"/>
      <c r="O8" s="184"/>
      <c r="P8" s="176"/>
      <c r="Q8" s="12"/>
      <c r="R8" s="12"/>
      <c r="T8" s="20">
        <f t="shared" si="0"/>
        <v>0</v>
      </c>
      <c r="U8" s="254"/>
    </row>
    <row r="9" spans="1:21" s="3" customFormat="1" ht="20.100000000000001" customHeight="1" x14ac:dyDescent="0.2">
      <c r="A9" s="172">
        <f>'Liste candidats'!A7</f>
        <v>6</v>
      </c>
      <c r="B9" s="87"/>
      <c r="C9" s="69"/>
      <c r="D9" s="69"/>
      <c r="E9" s="69"/>
      <c r="F9" s="69"/>
      <c r="G9" s="69"/>
      <c r="H9" s="184"/>
      <c r="I9" s="87"/>
      <c r="J9" s="69"/>
      <c r="K9" s="69"/>
      <c r="L9" s="69"/>
      <c r="M9" s="69"/>
      <c r="N9" s="69"/>
      <c r="O9" s="184"/>
      <c r="P9" s="176"/>
      <c r="Q9" s="12"/>
      <c r="R9" s="12"/>
      <c r="T9" s="20">
        <f t="shared" si="0"/>
        <v>0</v>
      </c>
      <c r="U9" s="254"/>
    </row>
    <row r="10" spans="1:21" s="3" customFormat="1" ht="20.100000000000001" customHeight="1" x14ac:dyDescent="0.2">
      <c r="A10" s="172">
        <f>'Liste candidats'!A8</f>
        <v>7</v>
      </c>
      <c r="B10" s="87"/>
      <c r="C10" s="69"/>
      <c r="D10" s="69"/>
      <c r="E10" s="69"/>
      <c r="F10" s="69"/>
      <c r="G10" s="69"/>
      <c r="H10" s="184"/>
      <c r="I10" s="87"/>
      <c r="J10" s="69"/>
      <c r="K10" s="69"/>
      <c r="L10" s="69"/>
      <c r="M10" s="69"/>
      <c r="N10" s="69"/>
      <c r="O10" s="184"/>
      <c r="P10" s="176"/>
      <c r="Q10" s="12"/>
      <c r="R10" s="12"/>
      <c r="T10" s="20">
        <f t="shared" si="0"/>
        <v>0</v>
      </c>
      <c r="U10" s="254"/>
    </row>
    <row r="11" spans="1:21" s="3" customFormat="1" ht="20.100000000000001" customHeight="1" x14ac:dyDescent="0.2">
      <c r="A11" s="172">
        <f>'Liste candidats'!A9</f>
        <v>8</v>
      </c>
      <c r="B11" s="87"/>
      <c r="C11" s="69"/>
      <c r="D11" s="69"/>
      <c r="E11" s="69"/>
      <c r="F11" s="69"/>
      <c r="G11" s="69"/>
      <c r="H11" s="184"/>
      <c r="I11" s="87"/>
      <c r="J11" s="69"/>
      <c r="K11" s="69"/>
      <c r="L11" s="69"/>
      <c r="M11" s="69"/>
      <c r="N11" s="69"/>
      <c r="O11" s="184"/>
      <c r="P11" s="176"/>
      <c r="Q11" s="12"/>
      <c r="R11" s="12"/>
      <c r="T11" s="20">
        <f t="shared" si="0"/>
        <v>0</v>
      </c>
      <c r="U11" s="254"/>
    </row>
    <row r="12" spans="1:21" s="3" customFormat="1" ht="20.100000000000001" customHeight="1" x14ac:dyDescent="0.2">
      <c r="A12" s="172">
        <f>'Liste candidats'!A10</f>
        <v>9</v>
      </c>
      <c r="B12" s="87"/>
      <c r="C12" s="69"/>
      <c r="D12" s="69"/>
      <c r="E12" s="69"/>
      <c r="F12" s="69"/>
      <c r="G12" s="69"/>
      <c r="H12" s="184"/>
      <c r="I12" s="87"/>
      <c r="J12" s="69"/>
      <c r="K12" s="69"/>
      <c r="L12" s="69"/>
      <c r="M12" s="69"/>
      <c r="N12" s="69"/>
      <c r="O12" s="184"/>
      <c r="P12" s="176"/>
      <c r="Q12" s="12"/>
      <c r="R12" s="12"/>
      <c r="T12" s="20">
        <f t="shared" si="0"/>
        <v>0</v>
      </c>
      <c r="U12" s="254"/>
    </row>
    <row r="13" spans="1:21" s="3" customFormat="1" ht="20.100000000000001" customHeight="1" x14ac:dyDescent="0.2">
      <c r="A13" s="172">
        <f>'Liste candidats'!A11</f>
        <v>10</v>
      </c>
      <c r="B13" s="87"/>
      <c r="C13" s="69"/>
      <c r="D13" s="69"/>
      <c r="E13" s="69"/>
      <c r="F13" s="69"/>
      <c r="G13" s="69"/>
      <c r="H13" s="184"/>
      <c r="I13" s="87"/>
      <c r="J13" s="69"/>
      <c r="K13" s="69"/>
      <c r="L13" s="69"/>
      <c r="M13" s="69"/>
      <c r="N13" s="69"/>
      <c r="O13" s="184"/>
      <c r="P13" s="176"/>
      <c r="Q13" s="12"/>
      <c r="R13" s="12"/>
      <c r="T13" s="20">
        <f t="shared" si="0"/>
        <v>0</v>
      </c>
      <c r="U13" s="254"/>
    </row>
    <row r="14" spans="1:21" ht="20.100000000000001" customHeight="1" x14ac:dyDescent="0.2">
      <c r="A14" s="172">
        <f>'Liste candidats'!A12</f>
        <v>11</v>
      </c>
      <c r="B14" s="87"/>
      <c r="C14" s="69"/>
      <c r="D14" s="69"/>
      <c r="E14" s="69"/>
      <c r="F14" s="69"/>
      <c r="G14" s="69"/>
      <c r="H14" s="184"/>
      <c r="I14" s="87"/>
      <c r="J14" s="69"/>
      <c r="K14" s="69"/>
      <c r="L14" s="69"/>
      <c r="M14" s="69"/>
      <c r="N14" s="69"/>
      <c r="O14" s="184"/>
      <c r="P14" s="176"/>
      <c r="Q14" s="12"/>
      <c r="R14" s="12"/>
      <c r="T14" s="20">
        <f t="shared" si="0"/>
        <v>0</v>
      </c>
      <c r="U14" s="254"/>
    </row>
    <row r="15" spans="1:21" ht="20.100000000000001" customHeight="1" x14ac:dyDescent="0.2">
      <c r="A15" s="172">
        <f>'Liste candidats'!A13</f>
        <v>12</v>
      </c>
      <c r="B15" s="87"/>
      <c r="C15" s="69"/>
      <c r="D15" s="69"/>
      <c r="E15" s="69"/>
      <c r="F15" s="69"/>
      <c r="G15" s="69"/>
      <c r="H15" s="184"/>
      <c r="I15" s="87"/>
      <c r="J15" s="69"/>
      <c r="K15" s="69"/>
      <c r="L15" s="69"/>
      <c r="M15" s="69"/>
      <c r="N15" s="69"/>
      <c r="O15" s="184"/>
      <c r="P15" s="176"/>
      <c r="Q15" s="12"/>
      <c r="R15" s="12"/>
      <c r="T15" s="20">
        <f t="shared" si="0"/>
        <v>0</v>
      </c>
      <c r="U15" s="254"/>
    </row>
    <row r="16" spans="1:21" ht="20.100000000000001" customHeight="1" x14ac:dyDescent="0.2">
      <c r="A16" s="172">
        <f>'Liste candidats'!A14</f>
        <v>13</v>
      </c>
      <c r="B16" s="87"/>
      <c r="C16" s="69"/>
      <c r="D16" s="69"/>
      <c r="E16" s="69"/>
      <c r="F16" s="69"/>
      <c r="G16" s="69"/>
      <c r="H16" s="184"/>
      <c r="I16" s="87"/>
      <c r="J16" s="69"/>
      <c r="K16" s="69"/>
      <c r="L16" s="69"/>
      <c r="M16" s="69"/>
      <c r="N16" s="69"/>
      <c r="O16" s="184"/>
      <c r="P16" s="176"/>
      <c r="Q16" s="12"/>
      <c r="R16" s="12"/>
      <c r="T16" s="20">
        <f t="shared" si="0"/>
        <v>0</v>
      </c>
      <c r="U16" s="254"/>
    </row>
    <row r="17" spans="1:21" ht="20.100000000000001" customHeight="1" x14ac:dyDescent="0.2">
      <c r="A17" s="172">
        <f>'Liste candidats'!A15</f>
        <v>14</v>
      </c>
      <c r="B17" s="87"/>
      <c r="C17" s="69"/>
      <c r="D17" s="69"/>
      <c r="E17" s="69"/>
      <c r="F17" s="69"/>
      <c r="G17" s="69"/>
      <c r="H17" s="184"/>
      <c r="I17" s="87"/>
      <c r="J17" s="69"/>
      <c r="K17" s="69"/>
      <c r="L17" s="69"/>
      <c r="M17" s="69"/>
      <c r="N17" s="69"/>
      <c r="O17" s="184"/>
      <c r="P17" s="176"/>
      <c r="Q17" s="12"/>
      <c r="R17" s="12"/>
      <c r="T17" s="20">
        <f t="shared" si="0"/>
        <v>0</v>
      </c>
      <c r="U17" s="254"/>
    </row>
    <row r="18" spans="1:21" ht="20.100000000000001" customHeight="1" x14ac:dyDescent="0.2">
      <c r="A18" s="172">
        <f>'Liste candidats'!A16</f>
        <v>15</v>
      </c>
      <c r="B18" s="87"/>
      <c r="C18" s="69"/>
      <c r="D18" s="69"/>
      <c r="E18" s="69"/>
      <c r="F18" s="69"/>
      <c r="G18" s="69"/>
      <c r="H18" s="184"/>
      <c r="I18" s="87"/>
      <c r="J18" s="69"/>
      <c r="K18" s="69"/>
      <c r="L18" s="69"/>
      <c r="M18" s="69"/>
      <c r="N18" s="69"/>
      <c r="O18" s="184"/>
      <c r="P18" s="176"/>
      <c r="Q18" s="12"/>
      <c r="R18" s="12"/>
      <c r="T18" s="20">
        <f t="shared" si="0"/>
        <v>0</v>
      </c>
      <c r="U18" s="254"/>
    </row>
    <row r="19" spans="1:21" ht="18" customHeight="1" x14ac:dyDescent="0.2">
      <c r="A19" s="172">
        <f>'Liste candidats'!A17</f>
        <v>16</v>
      </c>
      <c r="B19" s="87"/>
      <c r="C19" s="69"/>
      <c r="D19" s="69"/>
      <c r="E19" s="69"/>
      <c r="F19" s="69"/>
      <c r="G19" s="69"/>
      <c r="H19" s="184"/>
      <c r="I19" s="87"/>
      <c r="J19" s="69"/>
      <c r="K19" s="69"/>
      <c r="L19" s="69"/>
      <c r="M19" s="69"/>
      <c r="N19" s="69"/>
      <c r="O19" s="184"/>
      <c r="P19" s="176"/>
      <c r="Q19" s="12"/>
      <c r="R19" s="12"/>
      <c r="T19" s="20">
        <f t="shared" si="0"/>
        <v>0</v>
      </c>
      <c r="U19" s="254"/>
    </row>
    <row r="20" spans="1:21" s="5" customFormat="1" ht="20.100000000000001" customHeight="1" x14ac:dyDescent="0.2">
      <c r="A20" s="172">
        <f>'Liste candidats'!A18</f>
        <v>17</v>
      </c>
      <c r="B20" s="87"/>
      <c r="C20" s="69"/>
      <c r="D20" s="69"/>
      <c r="E20" s="69"/>
      <c r="F20" s="69"/>
      <c r="G20" s="69"/>
      <c r="H20" s="184"/>
      <c r="I20" s="87"/>
      <c r="J20" s="69"/>
      <c r="K20" s="69"/>
      <c r="L20" s="69"/>
      <c r="M20" s="69"/>
      <c r="N20" s="69"/>
      <c r="O20" s="184"/>
      <c r="P20" s="176"/>
      <c r="Q20" s="12"/>
      <c r="R20" s="12"/>
      <c r="T20" s="20">
        <f t="shared" si="0"/>
        <v>0</v>
      </c>
      <c r="U20" s="254"/>
    </row>
    <row r="21" spans="1:21" s="5" customFormat="1" ht="20.100000000000001" customHeight="1" x14ac:dyDescent="0.2">
      <c r="A21" s="172">
        <f>'Liste candidats'!A19</f>
        <v>18</v>
      </c>
      <c r="B21" s="87"/>
      <c r="C21" s="69"/>
      <c r="D21" s="69"/>
      <c r="E21" s="69"/>
      <c r="F21" s="69"/>
      <c r="G21" s="69"/>
      <c r="H21" s="184"/>
      <c r="I21" s="87"/>
      <c r="J21" s="69"/>
      <c r="K21" s="69"/>
      <c r="L21" s="69"/>
      <c r="M21" s="69"/>
      <c r="N21" s="69"/>
      <c r="O21" s="184"/>
      <c r="P21" s="176"/>
      <c r="Q21" s="12"/>
      <c r="R21" s="12"/>
      <c r="T21" s="20">
        <f t="shared" si="0"/>
        <v>0</v>
      </c>
      <c r="U21" s="254"/>
    </row>
    <row r="22" spans="1:21" s="5" customFormat="1" ht="20.100000000000001" customHeight="1" x14ac:dyDescent="0.2">
      <c r="A22" s="172">
        <f>'Liste candidats'!A20</f>
        <v>19</v>
      </c>
      <c r="B22" s="87"/>
      <c r="C22" s="69"/>
      <c r="D22" s="69"/>
      <c r="E22" s="69"/>
      <c r="F22" s="69"/>
      <c r="G22" s="69"/>
      <c r="H22" s="184"/>
      <c r="I22" s="87"/>
      <c r="J22" s="69"/>
      <c r="K22" s="69"/>
      <c r="L22" s="69"/>
      <c r="M22" s="69"/>
      <c r="N22" s="69"/>
      <c r="O22" s="184"/>
      <c r="P22" s="176"/>
      <c r="Q22" s="12"/>
      <c r="R22" s="12"/>
      <c r="T22" s="20">
        <f t="shared" si="0"/>
        <v>0</v>
      </c>
      <c r="U22" s="254"/>
    </row>
    <row r="23" spans="1:21" s="5" customFormat="1" ht="20.100000000000001" customHeight="1" x14ac:dyDescent="0.2">
      <c r="A23" s="172">
        <f>'Liste candidats'!A21</f>
        <v>20</v>
      </c>
      <c r="B23" s="87"/>
      <c r="C23" s="69"/>
      <c r="D23" s="69"/>
      <c r="E23" s="69"/>
      <c r="F23" s="69"/>
      <c r="G23" s="69"/>
      <c r="H23" s="184"/>
      <c r="I23" s="87"/>
      <c r="J23" s="69"/>
      <c r="K23" s="69"/>
      <c r="L23" s="69"/>
      <c r="M23" s="69"/>
      <c r="N23" s="69"/>
      <c r="O23" s="184"/>
      <c r="P23" s="176"/>
      <c r="Q23" s="12"/>
      <c r="R23" s="12"/>
      <c r="T23" s="20">
        <f t="shared" si="0"/>
        <v>0</v>
      </c>
      <c r="U23" s="254"/>
    </row>
    <row r="24" spans="1:21" s="5" customFormat="1" ht="20.100000000000001" customHeight="1" x14ac:dyDescent="0.2">
      <c r="B24" s="4"/>
      <c r="C24" s="4"/>
      <c r="D24" s="4"/>
      <c r="E24" s="4"/>
      <c r="F24" s="4"/>
      <c r="G24" s="4"/>
      <c r="H24" s="4"/>
      <c r="I24" s="4"/>
      <c r="J24" s="4"/>
      <c r="K24" s="4"/>
      <c r="L24" s="4"/>
      <c r="M24" s="4"/>
      <c r="N24" s="4"/>
      <c r="O24" s="4"/>
      <c r="P24" s="4"/>
      <c r="Q24" s="4"/>
      <c r="R24" s="4"/>
      <c r="T24" s="17"/>
    </row>
  </sheetData>
  <mergeCells count="3">
    <mergeCell ref="U2:U23"/>
    <mergeCell ref="B1:H1"/>
    <mergeCell ref="I1:O1"/>
  </mergeCells>
  <pageMargins left="0.59055118110236227" right="0.39370078740157483" top="0.78740157480314965" bottom="0.51181102362204722" header="0.39370078740157483" footer="0.39370078740157483"/>
  <pageSetup paperSize="9" scale="98" orientation="landscape" r:id="rId1"/>
  <headerFooter>
    <oddHeader>&amp;L&amp;"Arial,Fett"&amp;12&amp;A&amp;R&amp;G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rgb="FF00B050"/>
  </sheetPr>
  <dimension ref="A1:D20"/>
  <sheetViews>
    <sheetView showGridLines="0" view="pageLayout" zoomScale="80" zoomScaleNormal="100" zoomScalePageLayoutView="80" workbookViewId="0">
      <selection activeCell="B19" sqref="B19"/>
    </sheetView>
  </sheetViews>
  <sheetFormatPr baseColWidth="10" defaultColWidth="11.42578125" defaultRowHeight="15" x14ac:dyDescent="0.2"/>
  <cols>
    <col min="1" max="1" width="7" style="2" customWidth="1"/>
    <col min="2" max="2" width="50.85546875" style="2" customWidth="1"/>
    <col min="3" max="3" width="15.140625" style="2" customWidth="1"/>
    <col min="4" max="4" width="20.140625" style="2" customWidth="1"/>
    <col min="5" max="16384" width="11.42578125" style="2"/>
  </cols>
  <sheetData>
    <row r="1" spans="1:4" ht="15" customHeight="1" x14ac:dyDescent="0.2">
      <c r="C1" s="57" t="s">
        <v>55</v>
      </c>
      <c r="D1" s="40"/>
    </row>
    <row r="2" spans="1:4" ht="5.0999999999999996" customHeight="1" x14ac:dyDescent="0.2">
      <c r="A2" s="8"/>
      <c r="B2" s="8"/>
      <c r="C2" s="8"/>
      <c r="D2" s="8"/>
    </row>
    <row r="3" spans="1:4" ht="15" customHeight="1" x14ac:dyDescent="0.2">
      <c r="A3" s="42" t="s">
        <v>5</v>
      </c>
      <c r="B3" s="43"/>
      <c r="C3" s="57" t="s">
        <v>6</v>
      </c>
      <c r="D3" s="41"/>
    </row>
    <row r="4" spans="1:4" ht="5.0999999999999996" customHeight="1" x14ac:dyDescent="0.2">
      <c r="A4" s="8"/>
      <c r="B4" s="8"/>
      <c r="C4" s="8"/>
      <c r="D4" s="8"/>
    </row>
    <row r="5" spans="1:4" ht="31.5" x14ac:dyDescent="0.2">
      <c r="A5" s="34" t="s">
        <v>1</v>
      </c>
      <c r="B5" s="34" t="s">
        <v>2</v>
      </c>
      <c r="C5" s="34" t="s">
        <v>47</v>
      </c>
      <c r="D5" s="34" t="s">
        <v>48</v>
      </c>
    </row>
    <row r="6" spans="1:4" s="9" customFormat="1" ht="45" customHeight="1" x14ac:dyDescent="0.2">
      <c r="A6" s="35">
        <v>1</v>
      </c>
      <c r="B6" s="35"/>
      <c r="C6" s="35"/>
      <c r="D6" s="35"/>
    </row>
    <row r="7" spans="1:4" s="9" customFormat="1" ht="45" customHeight="1" x14ac:dyDescent="0.2">
      <c r="A7" s="35">
        <v>2</v>
      </c>
      <c r="B7" s="35"/>
      <c r="C7" s="35"/>
      <c r="D7" s="35"/>
    </row>
    <row r="8" spans="1:4" s="9" customFormat="1" ht="45" customHeight="1" x14ac:dyDescent="0.2">
      <c r="A8" s="35">
        <v>3</v>
      </c>
      <c r="B8" s="35"/>
      <c r="C8" s="35"/>
      <c r="D8" s="35"/>
    </row>
    <row r="9" spans="1:4" s="9" customFormat="1" ht="45" customHeight="1" x14ac:dyDescent="0.2">
      <c r="A9" s="35">
        <v>4</v>
      </c>
      <c r="B9" s="35"/>
      <c r="C9" s="35"/>
      <c r="D9" s="35"/>
    </row>
    <row r="10" spans="1:4" s="9" customFormat="1" ht="45" customHeight="1" x14ac:dyDescent="0.2">
      <c r="A10" s="35">
        <v>5</v>
      </c>
      <c r="B10" s="35"/>
      <c r="C10" s="35"/>
      <c r="D10" s="35"/>
    </row>
    <row r="11" spans="1:4" s="9" customFormat="1" ht="45" customHeight="1" x14ac:dyDescent="0.2">
      <c r="A11" s="35">
        <v>6</v>
      </c>
      <c r="B11" s="35"/>
      <c r="C11" s="35"/>
      <c r="D11" s="35"/>
    </row>
    <row r="12" spans="1:4" s="9" customFormat="1" ht="45" customHeight="1" x14ac:dyDescent="0.2">
      <c r="A12" s="35">
        <v>7</v>
      </c>
      <c r="B12" s="35"/>
      <c r="C12" s="35"/>
      <c r="D12" s="35"/>
    </row>
    <row r="13" spans="1:4" s="9" customFormat="1" ht="45" customHeight="1" x14ac:dyDescent="0.2">
      <c r="A13" s="35">
        <v>8</v>
      </c>
      <c r="B13" s="35"/>
      <c r="C13" s="35"/>
      <c r="D13" s="35"/>
    </row>
    <row r="14" spans="1:4" s="9" customFormat="1" ht="45" customHeight="1" x14ac:dyDescent="0.2">
      <c r="A14" s="35">
        <v>9</v>
      </c>
      <c r="B14" s="35"/>
      <c r="C14" s="35"/>
      <c r="D14" s="35"/>
    </row>
    <row r="15" spans="1:4" s="9" customFormat="1" ht="45" customHeight="1" x14ac:dyDescent="0.2">
      <c r="A15" s="35">
        <v>10</v>
      </c>
      <c r="B15" s="35"/>
      <c r="C15" s="35"/>
      <c r="D15" s="35"/>
    </row>
    <row r="16" spans="1:4" s="9" customFormat="1" ht="45" customHeight="1" x14ac:dyDescent="0.2">
      <c r="A16" s="35">
        <v>11</v>
      </c>
      <c r="B16" s="35"/>
      <c r="C16" s="35"/>
      <c r="D16" s="35"/>
    </row>
    <row r="17" spans="1:4" s="9" customFormat="1" ht="45" customHeight="1" x14ac:dyDescent="0.2">
      <c r="A17" s="35">
        <v>12</v>
      </c>
      <c r="B17" s="35"/>
      <c r="C17" s="35"/>
      <c r="D17" s="35"/>
    </row>
    <row r="18" spans="1:4" s="9" customFormat="1" ht="45" customHeight="1" x14ac:dyDescent="0.2">
      <c r="A18" s="35">
        <v>13</v>
      </c>
      <c r="B18" s="35"/>
      <c r="C18" s="35"/>
      <c r="D18" s="35"/>
    </row>
    <row r="19" spans="1:4" s="9" customFormat="1" ht="45" customHeight="1" x14ac:dyDescent="0.2">
      <c r="A19" s="35">
        <v>14</v>
      </c>
      <c r="B19" s="35"/>
      <c r="C19" s="35"/>
      <c r="D19" s="35"/>
    </row>
    <row r="20" spans="1:4" s="9" customFormat="1" ht="45" customHeight="1" x14ac:dyDescent="0.2">
      <c r="A20" s="35">
        <v>15</v>
      </c>
      <c r="B20" s="35"/>
      <c r="C20" s="35"/>
      <c r="D20" s="35"/>
    </row>
  </sheetData>
  <pageMargins left="0.59055118110236227" right="0.39370078740157483" top="0.98425196850393704" bottom="0.51181102362204722" header="0.39370078740157483" footer="0.39370078740157483"/>
  <pageSetup paperSize="9" orientation="portrait" r:id="rId1"/>
  <headerFooter>
    <oddHeader>&amp;L&amp;"Arial,Gras"&amp;12&amp;A&amp;R&amp;G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tabColor rgb="FF00B050"/>
  </sheetPr>
  <dimension ref="A1:F33"/>
  <sheetViews>
    <sheetView showGridLines="0" view="pageLayout" zoomScale="80" zoomScaleNormal="100" zoomScalePageLayoutView="80" workbookViewId="0">
      <selection activeCell="B23" sqref="B23"/>
    </sheetView>
  </sheetViews>
  <sheetFormatPr baseColWidth="10" defaultRowHeight="12.75" x14ac:dyDescent="0.2"/>
  <cols>
    <col min="1" max="1" width="28.42578125" customWidth="1"/>
    <col min="2" max="2" width="20.140625" customWidth="1"/>
    <col min="3" max="4" width="6.7109375" customWidth="1"/>
    <col min="5" max="5" width="32.42578125" customWidth="1"/>
  </cols>
  <sheetData>
    <row r="1" spans="1:6" s="2" customFormat="1" ht="15" x14ac:dyDescent="0.2">
      <c r="C1" s="264" t="s">
        <v>55</v>
      </c>
      <c r="D1" s="265"/>
      <c r="E1" s="40"/>
    </row>
    <row r="2" spans="1:6" s="2" customFormat="1" ht="5.0999999999999996" customHeight="1" x14ac:dyDescent="0.2">
      <c r="A2" s="8"/>
      <c r="B2" s="8"/>
      <c r="C2" s="8"/>
      <c r="D2" s="8"/>
      <c r="E2" s="8"/>
    </row>
    <row r="3" spans="1:6" s="2" customFormat="1" ht="25.35" customHeight="1" x14ac:dyDescent="0.2">
      <c r="A3" s="44" t="s">
        <v>58</v>
      </c>
      <c r="B3" s="44"/>
      <c r="C3" s="44" t="s">
        <v>6</v>
      </c>
      <c r="D3" s="44"/>
      <c r="E3" s="44" t="s">
        <v>75</v>
      </c>
    </row>
    <row r="4" spans="1:6" ht="15.75" x14ac:dyDescent="0.2">
      <c r="A4" s="261" t="s">
        <v>3</v>
      </c>
      <c r="B4" s="260" t="s">
        <v>50</v>
      </c>
      <c r="C4" s="263" t="s">
        <v>4</v>
      </c>
      <c r="D4" s="263"/>
      <c r="E4" s="260" t="s">
        <v>49</v>
      </c>
      <c r="F4" s="7"/>
    </row>
    <row r="5" spans="1:6" ht="15.6" customHeight="1" x14ac:dyDescent="0.2">
      <c r="A5" s="261"/>
      <c r="B5" s="262"/>
      <c r="C5" s="56" t="s">
        <v>51</v>
      </c>
      <c r="D5" s="56" t="s">
        <v>52</v>
      </c>
      <c r="E5" s="260"/>
      <c r="F5" s="7"/>
    </row>
    <row r="6" spans="1:6" ht="24" customHeight="1" x14ac:dyDescent="0.25">
      <c r="A6" s="36" t="s">
        <v>77</v>
      </c>
      <c r="B6" s="37"/>
      <c r="C6" s="53"/>
      <c r="D6" s="53"/>
      <c r="E6" s="38"/>
      <c r="F6" s="7"/>
    </row>
    <row r="7" spans="1:6" ht="24" customHeight="1" x14ac:dyDescent="0.25">
      <c r="A7" s="36" t="s">
        <v>78</v>
      </c>
      <c r="B7" s="37"/>
      <c r="C7" s="53"/>
      <c r="D7" s="53"/>
      <c r="E7" s="38"/>
      <c r="F7" s="7"/>
    </row>
    <row r="8" spans="1:6" ht="24" customHeight="1" x14ac:dyDescent="0.25">
      <c r="A8" s="36" t="s">
        <v>79</v>
      </c>
      <c r="B8" s="37"/>
      <c r="C8" s="53"/>
      <c r="D8" s="53"/>
      <c r="E8" s="38"/>
      <c r="F8" s="7"/>
    </row>
    <row r="9" spans="1:6" ht="24" customHeight="1" x14ac:dyDescent="0.25">
      <c r="A9" s="36" t="s">
        <v>80</v>
      </c>
      <c r="B9" s="37"/>
      <c r="C9" s="53"/>
      <c r="D9" s="53"/>
      <c r="E9" s="38"/>
      <c r="F9" s="7"/>
    </row>
    <row r="10" spans="1:6" ht="24" customHeight="1" x14ac:dyDescent="0.2">
      <c r="A10" s="36" t="s">
        <v>84</v>
      </c>
      <c r="B10" s="36"/>
      <c r="C10" s="54"/>
      <c r="D10" s="54"/>
      <c r="E10" s="39"/>
      <c r="F10" s="7"/>
    </row>
    <row r="11" spans="1:6" ht="24" customHeight="1" x14ac:dyDescent="0.25">
      <c r="A11" s="36" t="s">
        <v>83</v>
      </c>
      <c r="B11" s="37"/>
      <c r="C11" s="53"/>
      <c r="D11" s="53"/>
      <c r="E11" s="38"/>
      <c r="F11" s="7"/>
    </row>
    <row r="12" spans="1:6" ht="24" customHeight="1" x14ac:dyDescent="0.25">
      <c r="A12" s="36" t="s">
        <v>82</v>
      </c>
      <c r="B12" s="37"/>
      <c r="C12" s="53"/>
      <c r="D12" s="53"/>
      <c r="E12" s="38"/>
      <c r="F12" s="7"/>
    </row>
    <row r="13" spans="1:6" ht="24" customHeight="1" x14ac:dyDescent="0.25">
      <c r="A13" s="36" t="s">
        <v>81</v>
      </c>
      <c r="B13" s="37"/>
      <c r="C13" s="53"/>
      <c r="D13" s="53"/>
      <c r="E13" s="38"/>
      <c r="F13" s="7"/>
    </row>
    <row r="14" spans="1:6" ht="24" customHeight="1" x14ac:dyDescent="0.25">
      <c r="A14" s="36" t="s">
        <v>85</v>
      </c>
      <c r="B14" s="37"/>
      <c r="C14" s="53"/>
      <c r="D14" s="53"/>
      <c r="E14" s="38"/>
      <c r="F14" s="7"/>
    </row>
    <row r="15" spans="1:6" ht="24" customHeight="1" x14ac:dyDescent="0.25">
      <c r="A15" s="36" t="s">
        <v>74</v>
      </c>
      <c r="B15" s="37"/>
      <c r="C15" s="53"/>
      <c r="D15" s="53"/>
      <c r="E15" s="38"/>
      <c r="F15" s="7"/>
    </row>
    <row r="16" spans="1:6" s="2" customFormat="1" ht="5.0999999999999996" customHeight="1" x14ac:dyDescent="0.2">
      <c r="A16" s="8"/>
      <c r="B16" s="8"/>
      <c r="C16" s="8"/>
      <c r="D16" s="8"/>
      <c r="E16" s="8"/>
    </row>
    <row r="17" spans="1:6" s="2" customFormat="1" ht="25.35" customHeight="1" x14ac:dyDescent="0.2">
      <c r="A17" s="44" t="s">
        <v>99</v>
      </c>
      <c r="B17" s="44"/>
      <c r="C17" s="44" t="s">
        <v>6</v>
      </c>
      <c r="D17" s="44"/>
      <c r="E17" s="44" t="s">
        <v>76</v>
      </c>
    </row>
    <row r="18" spans="1:6" ht="15.75" x14ac:dyDescent="0.2">
      <c r="A18" s="261" t="s">
        <v>3</v>
      </c>
      <c r="B18" s="260" t="s">
        <v>50</v>
      </c>
      <c r="C18" s="263" t="s">
        <v>4</v>
      </c>
      <c r="D18" s="263"/>
      <c r="E18" s="260" t="s">
        <v>49</v>
      </c>
      <c r="F18" s="7"/>
    </row>
    <row r="19" spans="1:6" ht="15.6" customHeight="1" x14ac:dyDescent="0.2">
      <c r="A19" s="261"/>
      <c r="B19" s="262"/>
      <c r="C19" s="56" t="s">
        <v>51</v>
      </c>
      <c r="D19" s="56" t="s">
        <v>52</v>
      </c>
      <c r="E19" s="260"/>
      <c r="F19" s="7"/>
    </row>
    <row r="20" spans="1:6" ht="24" customHeight="1" x14ac:dyDescent="0.25">
      <c r="A20" s="36" t="s">
        <v>86</v>
      </c>
      <c r="B20" s="37"/>
      <c r="C20" s="53"/>
      <c r="D20" s="53"/>
      <c r="E20" s="38"/>
      <c r="F20" s="7"/>
    </row>
    <row r="21" spans="1:6" ht="24" customHeight="1" x14ac:dyDescent="0.25">
      <c r="A21" s="36" t="s">
        <v>87</v>
      </c>
      <c r="B21" s="37"/>
      <c r="C21" s="53"/>
      <c r="D21" s="53"/>
      <c r="E21" s="38"/>
      <c r="F21" s="7"/>
    </row>
    <row r="22" spans="1:6" ht="24" customHeight="1" x14ac:dyDescent="0.25">
      <c r="A22" s="36" t="s">
        <v>88</v>
      </c>
      <c r="B22" s="37"/>
      <c r="C22" s="53"/>
      <c r="D22" s="53"/>
      <c r="E22" s="38"/>
      <c r="F22" s="7"/>
    </row>
    <row r="23" spans="1:6" ht="24" customHeight="1" x14ac:dyDescent="0.2">
      <c r="A23" s="36" t="s">
        <v>89</v>
      </c>
      <c r="B23" s="36"/>
      <c r="C23" s="55"/>
      <c r="D23" s="55"/>
      <c r="E23" s="36"/>
      <c r="F23" s="7"/>
    </row>
    <row r="24" spans="1:6" ht="24" customHeight="1" x14ac:dyDescent="0.2">
      <c r="A24" s="36" t="s">
        <v>90</v>
      </c>
      <c r="B24" s="36"/>
      <c r="C24" s="55"/>
      <c r="D24" s="55"/>
      <c r="E24" s="36"/>
      <c r="F24" s="7"/>
    </row>
    <row r="25" spans="1:6" s="2" customFormat="1" ht="5.0999999999999996" customHeight="1" x14ac:dyDescent="0.2">
      <c r="A25" s="8"/>
      <c r="B25" s="8"/>
      <c r="C25" s="8"/>
      <c r="D25" s="8"/>
      <c r="E25" s="8"/>
    </row>
    <row r="26" spans="1:6" s="2" customFormat="1" ht="25.35" customHeight="1" x14ac:dyDescent="0.2">
      <c r="A26" s="44" t="s">
        <v>100</v>
      </c>
      <c r="B26" s="44"/>
      <c r="C26" s="44" t="s">
        <v>6</v>
      </c>
      <c r="D26" s="44"/>
      <c r="E26" s="44" t="s">
        <v>76</v>
      </c>
    </row>
    <row r="27" spans="1:6" ht="15.75" x14ac:dyDescent="0.2">
      <c r="A27" s="261" t="s">
        <v>3</v>
      </c>
      <c r="B27" s="260" t="s">
        <v>50</v>
      </c>
      <c r="C27" s="263" t="s">
        <v>4</v>
      </c>
      <c r="D27" s="263"/>
      <c r="E27" s="260" t="s">
        <v>49</v>
      </c>
      <c r="F27" s="7"/>
    </row>
    <row r="28" spans="1:6" ht="15.6" customHeight="1" x14ac:dyDescent="0.2">
      <c r="A28" s="261"/>
      <c r="B28" s="262"/>
      <c r="C28" s="56" t="s">
        <v>51</v>
      </c>
      <c r="D28" s="56" t="s">
        <v>52</v>
      </c>
      <c r="E28" s="260"/>
      <c r="F28" s="7"/>
    </row>
    <row r="29" spans="1:6" ht="24" customHeight="1" x14ac:dyDescent="0.2">
      <c r="A29" s="36" t="s">
        <v>86</v>
      </c>
      <c r="B29" s="36"/>
      <c r="C29" s="54"/>
      <c r="D29" s="54"/>
      <c r="E29" s="36"/>
      <c r="F29" s="7"/>
    </row>
    <row r="30" spans="1:6" ht="24" customHeight="1" x14ac:dyDescent="0.2">
      <c r="A30" s="36" t="s">
        <v>87</v>
      </c>
      <c r="B30" s="36"/>
      <c r="C30" s="54"/>
      <c r="D30" s="54"/>
      <c r="E30" s="36"/>
      <c r="F30" s="7"/>
    </row>
    <row r="31" spans="1:6" ht="24" customHeight="1" x14ac:dyDescent="0.2">
      <c r="A31" s="36" t="s">
        <v>88</v>
      </c>
      <c r="B31" s="36"/>
      <c r="C31" s="54"/>
      <c r="D31" s="54"/>
      <c r="E31" s="36"/>
      <c r="F31" s="7"/>
    </row>
    <row r="32" spans="1:6" ht="24" customHeight="1" x14ac:dyDescent="0.2">
      <c r="A32" s="36" t="s">
        <v>89</v>
      </c>
      <c r="B32" s="36"/>
      <c r="C32" s="54"/>
      <c r="D32" s="54"/>
      <c r="E32" s="36"/>
      <c r="F32" s="7"/>
    </row>
    <row r="33" spans="1:6" ht="24" customHeight="1" x14ac:dyDescent="0.2">
      <c r="A33" s="36" t="s">
        <v>90</v>
      </c>
      <c r="B33" s="36"/>
      <c r="C33" s="54"/>
      <c r="D33" s="54"/>
      <c r="E33" s="36"/>
      <c r="F33" s="7"/>
    </row>
  </sheetData>
  <mergeCells count="13">
    <mergeCell ref="E27:E28"/>
    <mergeCell ref="A27:A28"/>
    <mergeCell ref="B27:B28"/>
    <mergeCell ref="C27:D27"/>
    <mergeCell ref="C1:D1"/>
    <mergeCell ref="E4:E5"/>
    <mergeCell ref="A4:A5"/>
    <mergeCell ref="B4:B5"/>
    <mergeCell ref="C4:D4"/>
    <mergeCell ref="A18:A19"/>
    <mergeCell ref="B18:B19"/>
    <mergeCell ref="C18:D18"/>
    <mergeCell ref="E18:E19"/>
  </mergeCells>
  <pageMargins left="0.59055118110236227" right="0.39370078740157483" top="0.98425196850393704" bottom="0.51181102362204722" header="0.39370078740157483" footer="0.39370078740157483"/>
  <pageSetup paperSize="9" orientation="portrait" r:id="rId1"/>
  <headerFooter>
    <oddHeader>&amp;L&amp;"Arial,Gras"&amp;12&amp;A&amp;R&amp;G</oddHead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2</vt:i4>
      </vt:variant>
    </vt:vector>
  </HeadingPairs>
  <TitlesOfParts>
    <vt:vector size="14" baseType="lpstr">
      <vt:lpstr>Titre</vt:lpstr>
      <vt:lpstr>Cahier des charges</vt:lpstr>
      <vt:lpstr>Liste candidats</vt:lpstr>
      <vt:lpstr>Critères d'évaluation</vt:lpstr>
      <vt:lpstr>Evaluation mécanique</vt:lpstr>
      <vt:lpstr>Evaluation mise en plan</vt:lpstr>
      <vt:lpstr>Mesure mécanique</vt:lpstr>
      <vt:lpstr>Gammes opératoires</vt:lpstr>
      <vt:lpstr>Feuille de contrôle</vt:lpstr>
      <vt:lpstr>Protocole de mesure</vt:lpstr>
      <vt:lpstr>Gammes pièce 1</vt:lpstr>
      <vt:lpstr>Gammes pièce 2</vt:lpstr>
      <vt:lpstr>'Liste candidats'!Impression_des_titres</vt:lpstr>
      <vt:lpstr>'Liste candidats'!Print_Area</vt:lpstr>
    </vt:vector>
  </TitlesOfParts>
  <Company>&lt;Default&gt;CPAI-JB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cp-ldu</dc:creator>
  <cp:lastModifiedBy>Séverine FAVRE</cp:lastModifiedBy>
  <cp:lastPrinted>2016-11-29T17:32:14Z</cp:lastPrinted>
  <dcterms:created xsi:type="dcterms:W3CDTF">2005-09-26T20:03:29Z</dcterms:created>
  <dcterms:modified xsi:type="dcterms:W3CDTF">2017-03-15T09:21:44Z</dcterms:modified>
</cp:coreProperties>
</file>