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drawings/drawing4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drawings/drawing5.xml" ContentType="application/vnd.openxmlformats-officedocument.drawing+xml"/>
  <Override PartName="/xl/ctrlProps/ctrlProp43.xml" ContentType="application/vnd.ms-excel.controlpropertie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pihch-my.sharepoint.com/personal/f_maillard_cpih_ch/Documents/Bureau/"/>
    </mc:Choice>
  </mc:AlternateContent>
  <xr:revisionPtr revIDLastSave="74" documentId="8_{BD1568F7-5825-48B8-ADD8-C8A65CFC035F}" xr6:coauthVersionLast="47" xr6:coauthVersionMax="47" xr10:uidLastSave="{8C66E48C-09A3-48B7-B7DB-99A7476CF13F}"/>
  <bookViews>
    <workbookView xWindow="780" yWindow="780" windowWidth="38700" windowHeight="15375" tabRatio="827" activeTab="7" xr2:uid="{00000000-000D-0000-FFFF-FFFF00000000}"/>
  </bookViews>
  <sheets>
    <sheet name="Explications" sheetId="19" r:id="rId1"/>
    <sheet name="Fiche du candidat" sheetId="22" r:id="rId2"/>
    <sheet name="Cahier des charges" sheetId="20" r:id="rId3"/>
    <sheet name="comp. méth-soc-perso" sheetId="15" r:id="rId4"/>
    <sheet name="Approbation du projet TPI" sheetId="1" r:id="rId5"/>
    <sheet name="PV des visites" sheetId="5" r:id="rId6"/>
    <sheet name="Suivi du TPI" sheetId="9" r:id="rId7"/>
    <sheet name="comp. prof. " sheetId="16" r:id="rId8"/>
    <sheet name="protocole d'entretien" sheetId="10" r:id="rId9"/>
    <sheet name="Présentation" sheetId="17" r:id="rId10"/>
    <sheet name="Note finale" sheetId="21" r:id="rId11"/>
  </sheets>
  <definedNames>
    <definedName name="CaseACocher7" localSheetId="2">'Cahier des charges'!#REF!</definedName>
    <definedName name="_xlnm.Print_Area" localSheetId="2">'Cahier des charges'!$A$1:$D$27</definedName>
    <definedName name="_xlnm.Print_Area" localSheetId="3">'comp. méth-soc-perso'!$A$1:$G$76</definedName>
    <definedName name="_xlnm.Print_Area" localSheetId="7">'comp. prof. '!$A$1:$G$44</definedName>
    <definedName name="_xlnm.Print_Area" localSheetId="10">'Note finale'!$A$1:$M$30</definedName>
    <definedName name="_xlnm.Print_Area" localSheetId="9">Présentation!$A$1:$J$44</definedName>
    <definedName name="_xlnm.Print_Area" localSheetId="5">'PV des visites'!$A$1:$D$24</definedName>
    <definedName name="_xlnm.Print_Area" localSheetId="6">'Suivi du TPI'!$A$1:$D$16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2" i="17" l="1"/>
  <c r="O7" i="21" s="1"/>
  <c r="J32" i="16"/>
  <c r="O6" i="21" s="1"/>
  <c r="M42" i="17"/>
  <c r="I32" i="16"/>
  <c r="M32" i="17"/>
  <c r="M31" i="17"/>
  <c r="M30" i="17"/>
  <c r="M29" i="17"/>
  <c r="M11" i="17"/>
  <c r="M12" i="17"/>
  <c r="M13" i="17"/>
  <c r="M14" i="17"/>
  <c r="M15" i="17"/>
  <c r="M16" i="17"/>
  <c r="M17" i="17"/>
  <c r="M10" i="17"/>
  <c r="I9" i="16"/>
  <c r="F30" i="16"/>
  <c r="D31" i="16" s="1"/>
  <c r="E30" i="16"/>
  <c r="D30" i="16"/>
  <c r="C75" i="15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A76" i="15"/>
  <c r="J70" i="15"/>
  <c r="I70" i="15" s="1"/>
  <c r="J65" i="15"/>
  <c r="I65" i="15" s="1"/>
  <c r="J59" i="15"/>
  <c r="I59" i="15" s="1"/>
  <c r="J53" i="15"/>
  <c r="I53" i="15" s="1"/>
  <c r="J47" i="15"/>
  <c r="I47" i="15" s="1"/>
  <c r="J41" i="15"/>
  <c r="K41" i="15" s="1"/>
  <c r="J35" i="15"/>
  <c r="K35" i="15" s="1"/>
  <c r="J30" i="15"/>
  <c r="I30" i="15" s="1"/>
  <c r="J19" i="15"/>
  <c r="K19" i="15" s="1"/>
  <c r="J12" i="15"/>
  <c r="K12" i="15" s="1"/>
  <c r="I6" i="21"/>
  <c r="K6" i="21" s="1"/>
  <c r="I7" i="21"/>
  <c r="K7" i="21" s="1"/>
  <c r="I8" i="21"/>
  <c r="K8" i="21" s="1"/>
  <c r="E75" i="15"/>
  <c r="D75" i="15"/>
  <c r="I76" i="15" l="1"/>
  <c r="O8" i="21"/>
  <c r="K70" i="15"/>
  <c r="K30" i="15"/>
  <c r="I41" i="15"/>
  <c r="K59" i="15"/>
  <c r="K53" i="15"/>
  <c r="K47" i="15"/>
  <c r="I19" i="15"/>
  <c r="I35" i="15"/>
  <c r="K65" i="15"/>
  <c r="C76" i="15"/>
  <c r="B77" i="15"/>
  <c r="I12" i="15"/>
  <c r="I5" i="21" l="1"/>
  <c r="K5" i="21" s="1"/>
  <c r="K11" i="21" s="1"/>
  <c r="A78" i="15"/>
  <c r="O5" i="21" s="1"/>
  <c r="B4" i="1" l="1"/>
  <c r="D5" i="5" l="1"/>
  <c r="D4" i="10" l="1"/>
  <c r="D5" i="10"/>
  <c r="D3" i="9"/>
  <c r="D4" i="9"/>
  <c r="D4" i="5"/>
  <c r="D5" i="1" l="1"/>
  <c r="D6" i="1"/>
  <c r="C6" i="10" l="1"/>
  <c r="B6" i="10"/>
  <c r="B5" i="10"/>
  <c r="B4" i="10"/>
  <c r="B3" i="10"/>
  <c r="D3" i="10"/>
  <c r="D2" i="9"/>
  <c r="C5" i="9"/>
  <c r="B5" i="9"/>
  <c r="B4" i="9"/>
  <c r="B3" i="9"/>
  <c r="B2" i="9"/>
  <c r="B4" i="5"/>
  <c r="C6" i="5"/>
  <c r="B6" i="5"/>
  <c r="B5" i="5"/>
  <c r="D3" i="5"/>
  <c r="B3" i="5"/>
  <c r="B8" i="20"/>
  <c r="B5" i="20"/>
  <c r="B3" i="20"/>
  <c r="B5" i="1"/>
  <c r="B6" i="1"/>
  <c r="B7" i="1"/>
  <c r="C7" i="1"/>
  <c r="B7" i="20"/>
  <c r="D4" i="1" l="1"/>
  <c r="C41" i="17" l="1"/>
  <c r="C42" i="17" s="1"/>
  <c r="D41" i="17"/>
  <c r="E41" i="17"/>
</calcChain>
</file>

<file path=xl/sharedStrings.xml><?xml version="1.0" encoding="utf-8"?>
<sst xmlns="http://schemas.openxmlformats.org/spreadsheetml/2006/main" count="270" uniqueCount="202">
  <si>
    <t>Profession :</t>
  </si>
  <si>
    <t>Entreprise :</t>
  </si>
  <si>
    <t>Date :</t>
  </si>
  <si>
    <t>N° candidat :</t>
  </si>
  <si>
    <t>Nom des experts :</t>
  </si>
  <si>
    <t>Nom et prénom du candidat :</t>
  </si>
  <si>
    <t>Critères</t>
  </si>
  <si>
    <t>Oui</t>
  </si>
  <si>
    <t>Non</t>
  </si>
  <si>
    <t>Remarques :</t>
  </si>
  <si>
    <t>Le TPI se rapporte-t-il au contenu du domaine d'activité du candidat au moment de l'examen ?</t>
  </si>
  <si>
    <t>Les différents travaux à réaliser et l'objectif visé sont-ils clairement formulés ?</t>
  </si>
  <si>
    <t>Difficultés rencontrées</t>
  </si>
  <si>
    <t>Assistance externe</t>
  </si>
  <si>
    <t>Jour d’école :</t>
  </si>
  <si>
    <t>Description du travail d'examen:</t>
  </si>
  <si>
    <t>Date début projet :</t>
  </si>
  <si>
    <t>Date fin de projet :</t>
  </si>
  <si>
    <t>Date entretien professionnel :</t>
  </si>
  <si>
    <t>Signature du candidat :</t>
  </si>
  <si>
    <t>Observations avec le candidat :</t>
  </si>
  <si>
    <t>Avancement des travaux, concordance avec la planification</t>
  </si>
  <si>
    <t>Protocole de l'entretien professionnel</t>
  </si>
  <si>
    <t>Heure :</t>
  </si>
  <si>
    <t>Thèmes professionnels, problèmes, interrogations</t>
  </si>
  <si>
    <t>Procédé, méthodologie, systématique</t>
  </si>
  <si>
    <t>Communication, aptitude de travailler en groupe</t>
  </si>
  <si>
    <t>Compétences professionnelles</t>
  </si>
  <si>
    <t>Utilise une terminologie appropriée</t>
  </si>
  <si>
    <t>Téléphone :</t>
  </si>
  <si>
    <t>Questions spontanées :</t>
  </si>
  <si>
    <t>Date des visites :</t>
  </si>
  <si>
    <t>Feu vert du chef expert :</t>
  </si>
  <si>
    <t>É</t>
  </si>
  <si>
    <t>Ê</t>
  </si>
  <si>
    <t>analyse l'énoncé</t>
  </si>
  <si>
    <t>décompose le projet en sous-projets</t>
  </si>
  <si>
    <t>planifie le déroulement des travaux</t>
  </si>
  <si>
    <t>considère des variantes de solutions</t>
  </si>
  <si>
    <t>définit les priorités, prend des décisions</t>
  </si>
  <si>
    <t>comprend le déroulement d'un processus</t>
  </si>
  <si>
    <t>contrôle les travaux exécutés</t>
  </si>
  <si>
    <t>connaît les dangers à la place de travail</t>
  </si>
  <si>
    <t>se comporte selon les prescriptions</t>
  </si>
  <si>
    <t>applique des mesures de protection</t>
  </si>
  <si>
    <t>s'adapte aux changements avec simplicité</t>
  </si>
  <si>
    <t>sait exécuter plusieurs tâches parallèlement</t>
  </si>
  <si>
    <t>approfondit l'inconnu</t>
  </si>
  <si>
    <t>se procure et élabore des informations</t>
  </si>
  <si>
    <t>travaille de manière autonome</t>
  </si>
  <si>
    <t>se tient à des règles et conventions</t>
  </si>
  <si>
    <t>est attentif aux interactions</t>
  </si>
  <si>
    <t>traite les déchets en respectant l'environnement</t>
  </si>
  <si>
    <t>utilise énergies et matériaux de manière rationnelle</t>
  </si>
  <si>
    <t>conforme à l'énoncé</t>
  </si>
  <si>
    <t>la prestation correspond à ce que l'on peut attendre d'une personne moyennement qualifiée</t>
  </si>
  <si>
    <t>satisfait les exigences de production</t>
  </si>
  <si>
    <t>professionnellement correcte, y compris termes techniques</t>
  </si>
  <si>
    <t>Points obtenus</t>
  </si>
  <si>
    <t>Date : _______________________________</t>
  </si>
  <si>
    <t>Les codes des couleurs  :</t>
  </si>
  <si>
    <t>Equivalences des corrections</t>
  </si>
  <si>
    <t>Fautes légères</t>
  </si>
  <si>
    <t>Fautes graves</t>
  </si>
  <si>
    <t>Fiche du candidat</t>
  </si>
  <si>
    <t xml:space="preserve">Titre du projet de TPI: </t>
  </si>
  <si>
    <t>Nom et prénom du formateur :</t>
  </si>
  <si>
    <t xml:space="preserve">Durée du projet : </t>
  </si>
  <si>
    <t>Cahier des charges</t>
  </si>
  <si>
    <t>Signature du formateur :</t>
  </si>
  <si>
    <t>Dates début et fin de projet :</t>
  </si>
  <si>
    <t>Approbation du projet TPI</t>
  </si>
  <si>
    <t xml:space="preserve">Formateur : </t>
  </si>
  <si>
    <t>Les différents travaux à réaliser par le candidat sont-ils mesurables ?</t>
  </si>
  <si>
    <t>S'agit-il d'un travail en série ?</t>
  </si>
  <si>
    <t xml:space="preserve">Date : </t>
  </si>
  <si>
    <t>Signature des experts pour approbation  :</t>
  </si>
  <si>
    <t>Procès-verbal des observations durant les visites</t>
  </si>
  <si>
    <t>Observations avec le formateur :</t>
  </si>
  <si>
    <t>Suivi du TPI</t>
  </si>
  <si>
    <t>Questions préparées : (sur la base du rapport et du dossier de formation)</t>
  </si>
  <si>
    <t>Compétences méthodologiques, sociales et personnelles</t>
  </si>
  <si>
    <t>Compétences méthodologiques</t>
  </si>
  <si>
    <t>Orientation processus et coûts</t>
  </si>
  <si>
    <t>Orientation qualité et sécurité</t>
  </si>
  <si>
    <t>discute des aspects critiques avec le formateur</t>
  </si>
  <si>
    <t>fait profiter le client de ses informations</t>
  </si>
  <si>
    <t>Stratégie d'apprentissage et d'information</t>
  </si>
  <si>
    <t>respect des matériaux dans leur utilisation et leur élimination</t>
  </si>
  <si>
    <t>Créativité et veille technologique</t>
  </si>
  <si>
    <t xml:space="preserve">cherche et apporte des solutions innovantes </t>
  </si>
  <si>
    <t>se montre curieux</t>
  </si>
  <si>
    <t>aptitude à orienter le client face à plusieurs choix</t>
  </si>
  <si>
    <t>Conscience et comportement écologique</t>
  </si>
  <si>
    <t>Compétences sociales et personnelles</t>
  </si>
  <si>
    <t>Autonomie et responsabilité</t>
  </si>
  <si>
    <t>assume ses décisions</t>
  </si>
  <si>
    <t>Aptitude au travail en équipe</t>
  </si>
  <si>
    <t>Capacité de communication</t>
  </si>
  <si>
    <t>sait communiquer en transmettant des messages compréhensible</t>
  </si>
  <si>
    <t>s'adapte à son interlocuteur</t>
  </si>
  <si>
    <t>attitude adéquate</t>
  </si>
  <si>
    <t>adopte une attitude non-conflictuelle</t>
  </si>
  <si>
    <t>Flexibilité - adaptation</t>
  </si>
  <si>
    <t xml:space="preserve">perséverant face aux difficultés rencontrées </t>
  </si>
  <si>
    <t>Probité</t>
  </si>
  <si>
    <t>ponctuel</t>
  </si>
  <si>
    <t>travail structuré et ordonné</t>
  </si>
  <si>
    <t>Evalué par le formateur</t>
  </si>
  <si>
    <t>Rapport</t>
  </si>
  <si>
    <t>propreté et mise en page</t>
  </si>
  <si>
    <t>annexes fournies : gammes opératoires, planification, auto-contrôle</t>
  </si>
  <si>
    <t>Evalué par les experts : durée max. 1h</t>
  </si>
  <si>
    <t>Est cohérent dans la chronologie des événements</t>
  </si>
  <si>
    <t>Répond aux questions de manière claire</t>
  </si>
  <si>
    <t>Utilise correctement les accessoires</t>
  </si>
  <si>
    <t>Se montre cohérent entre la présentation et les documents</t>
  </si>
  <si>
    <t>Se montre motivé</t>
  </si>
  <si>
    <t>Fait une présentation structurée</t>
  </si>
  <si>
    <t>Possède les connaissances professionnelles pour le travail confié</t>
  </si>
  <si>
    <t>Utilise sa documentation avec clareté et efficacité</t>
  </si>
  <si>
    <t>Se montre concerné par le respect des normes relatives à la santé et sécurité au travail</t>
  </si>
  <si>
    <t>Est attentif à la qualité et au respect du produit</t>
  </si>
  <si>
    <t>Calcul de la note du TPI</t>
  </si>
  <si>
    <t>Date et signature des experts :</t>
  </si>
  <si>
    <t>Expert 1 : ___________________________________</t>
  </si>
  <si>
    <t>Expert 2 : ___________________________________________</t>
  </si>
  <si>
    <t>Composition de la note</t>
  </si>
  <si>
    <t>Liste du matériel à disposition :</t>
  </si>
  <si>
    <t xml:space="preserve">Critères d'appréciation et d'évaluation : </t>
  </si>
  <si>
    <t>Calendrier prévu :</t>
  </si>
  <si>
    <t xml:space="preserve">Indications supplémentaires et nécessaires :  </t>
  </si>
  <si>
    <t>Orientation :</t>
  </si>
  <si>
    <t>Nom et prénom du 2ème expert :</t>
  </si>
  <si>
    <t>Nom et prénom du 1er expert :</t>
  </si>
  <si>
    <r>
      <t>ï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Total des points maximum possible</t>
    </r>
  </si>
  <si>
    <r>
      <t>ï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Total des points par colonne</t>
    </r>
  </si>
  <si>
    <t>complet, y compris table des matières</t>
  </si>
  <si>
    <r>
      <t>ï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Total des points de l'évaluation présentation 
       et entretien professionnel</t>
    </r>
  </si>
  <si>
    <t>Présentation et entretien professionnel</t>
  </si>
  <si>
    <t xml:space="preserve"> </t>
  </si>
  <si>
    <r>
      <t>ï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Total des points des 
       compétences professionnelles </t>
    </r>
  </si>
  <si>
    <t>Proposé par le formateur. Contrôlé et aprouvé par les experts.</t>
  </si>
  <si>
    <t>Evaluation du produit réalisé</t>
  </si>
  <si>
    <t>Nom et prénom du formateur remplaçant :</t>
  </si>
  <si>
    <t xml:space="preserve">Téléphone : </t>
  </si>
  <si>
    <t>Signatures des experts (1 et 2)</t>
  </si>
  <si>
    <t xml:space="preserve">Profession : </t>
  </si>
  <si>
    <t>S'agit-il d'un travail individuel ?</t>
  </si>
  <si>
    <t>Dans le cas où le projet TPI exigerait un travail de collaboration, est-il possible d'évaluer la prestation individuelle de chacun des membres de l'équipe ?</t>
  </si>
  <si>
    <t>Est-ce que le TPI correspond au niveau attendu de la formation ?</t>
  </si>
  <si>
    <t>Est-ce que les compétences méthodologiques, sociales et personnelles proposées sont validées ?</t>
  </si>
  <si>
    <r>
      <t>ï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Total des points de l'évaluation comp. sociales, personnelles et méthodologiques</t>
    </r>
  </si>
  <si>
    <t>Journal de travail TPI en ordre</t>
  </si>
  <si>
    <t>Concordance entre travaux réalisés et cahier des charges</t>
  </si>
  <si>
    <t>Modification du projet (avec modification des docs fournis)</t>
  </si>
  <si>
    <t>professionnellement correct (livrable)</t>
  </si>
  <si>
    <t>respecte les normes techniques en vigueur</t>
  </si>
  <si>
    <t>approprié, avantageux économiquement</t>
  </si>
  <si>
    <t xml:space="preserve">Remarques : </t>
  </si>
  <si>
    <t xml:space="preserve">Evaluation </t>
  </si>
  <si>
    <t xml:space="preserve">Signatures des experts : </t>
  </si>
  <si>
    <t xml:space="preserve">Signature des experts :   </t>
  </si>
  <si>
    <t>Problème (s) rencontré (s): manque de temps</t>
  </si>
  <si>
    <t xml:space="preserve">Solution (s) trouvée (s): planification </t>
  </si>
  <si>
    <t>Est attentif aux aspects économiques et au respect des normes environnementales</t>
  </si>
  <si>
    <t>Points 
Présentation</t>
  </si>
  <si>
    <t>Points Comp.méth-soc-perso</t>
  </si>
  <si>
    <t>Points Comp. prof.</t>
  </si>
  <si>
    <t xml:space="preserve"> Feuille à compléter par les experts</t>
  </si>
  <si>
    <t xml:space="preserve"> Feuille à compléter par le formateur</t>
  </si>
  <si>
    <t xml:space="preserve"> Feuille pour les experts et formateur </t>
  </si>
  <si>
    <r>
      <t>Proposé par le formateur</t>
    </r>
    <r>
      <rPr>
        <b/>
        <sz val="14"/>
        <color rgb="FFFF0000"/>
        <rFont val="Arial"/>
        <family val="2"/>
      </rPr>
      <t xml:space="preserve"> (choix de 12 critères obligatoires mais au moins un par sous-groupe).</t>
    </r>
    <r>
      <rPr>
        <b/>
        <sz val="14"/>
        <rFont val="Arial"/>
        <family val="2"/>
      </rPr>
      <t xml:space="preserve">
Contrôlé et aprouvé par les experts lors de la présentation du cahier des charges</t>
    </r>
  </si>
  <si>
    <t>Justification des évaluations</t>
  </si>
  <si>
    <t>Fautes graves : 0 à 3 pts</t>
  </si>
  <si>
    <t>Fautes légères : 4 à 7 pts</t>
  </si>
  <si>
    <t xml:space="preserve">Travail effectué selon les attentes : 8 pts </t>
  </si>
  <si>
    <t>Selon attentes</t>
  </si>
  <si>
    <t>4 -- 7</t>
  </si>
  <si>
    <t xml:space="preserve"> 0 -- 3</t>
  </si>
  <si>
    <t>Eléments d'évaluation pris en compte (8 Pts max. par élément)</t>
  </si>
  <si>
    <t>Fautes graves : 0 à 4 pts</t>
  </si>
  <si>
    <t>Fautes légères : 5 à 9 pts</t>
  </si>
  <si>
    <t xml:space="preserve">Travail effectué selon les attentes : 10 pts </t>
  </si>
  <si>
    <t>Travail effectué selon les attentes : 10 Pts</t>
  </si>
  <si>
    <t xml:space="preserve"> 0 -- 4</t>
  </si>
  <si>
    <t>0 -- 4</t>
  </si>
  <si>
    <t xml:space="preserve"> 5 -- 9</t>
  </si>
  <si>
    <t>Pondération</t>
  </si>
  <si>
    <r>
      <t xml:space="preserve">Note
</t>
    </r>
    <r>
      <rPr>
        <sz val="12"/>
        <rFont val="Arial"/>
        <family val="2"/>
      </rPr>
      <t>arrondi à la note entière ou demi-note</t>
    </r>
  </si>
  <si>
    <t>Pt d'appréciation 1 : Exécution et résultat du travail</t>
  </si>
  <si>
    <t>Pt d'appréciation 2 : Documentation</t>
  </si>
  <si>
    <t>Pt d'appréciation 3 : Présentation</t>
  </si>
  <si>
    <t>Pt d'appréciation 4 : Entretien professionnel</t>
  </si>
  <si>
    <t>Note finale arrondie au 1/10</t>
  </si>
  <si>
    <t>Remarque pour les experts</t>
  </si>
  <si>
    <t>Eléments d'évaluation pris en compte (10 Pts max. par élément)</t>
  </si>
  <si>
    <t>Réponse(s) attendue(s)</t>
  </si>
  <si>
    <t>Réponse(s) du candidat</t>
  </si>
  <si>
    <t>Compétences professionnelles- présentation</t>
  </si>
  <si>
    <t>Aptitude à la communication- entretien professionnel</t>
  </si>
  <si>
    <t>Signature du supérieur professionnel: 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</si>
</sst>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;@"/>
    <numFmt numFmtId="165" formatCode="0.0"/>
    <numFmt numFmtId="166" formatCode="0&quot; heures&quot;"/>
    <numFmt numFmtId="167" formatCode="[$-F400]h:mm:ss\ AM/PM"/>
  </numFmts>
  <fonts count="46" x14ac:knownFonts="1">
    <font>
      <sz val="10"/>
      <name val="Arial"/>
    </font>
    <font>
      <sz val="1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20"/>
      <color indexed="11"/>
      <name val="Wingdings 2"/>
      <family val="1"/>
      <charset val="2"/>
    </font>
    <font>
      <sz val="20"/>
      <color indexed="10"/>
      <name val="Wingdings 2"/>
      <family val="1"/>
      <charset val="2"/>
    </font>
    <font>
      <sz val="12"/>
      <name val="Arial"/>
      <family val="2"/>
    </font>
    <font>
      <b/>
      <i/>
      <u/>
      <sz val="1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sz val="20"/>
      <name val="Wingdings 2"/>
      <family val="1"/>
      <charset val="2"/>
    </font>
    <font>
      <sz val="10"/>
      <name val="Wingdings 2"/>
      <family val="1"/>
      <charset val="2"/>
    </font>
    <font>
      <i/>
      <u/>
      <sz val="12"/>
      <name val="Arial"/>
      <family val="2"/>
    </font>
    <font>
      <b/>
      <i/>
      <sz val="1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4"/>
      <name val="Wingdings"/>
      <charset val="2"/>
    </font>
    <font>
      <b/>
      <i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u/>
      <sz val="12"/>
      <name val="Arial"/>
      <family val="2"/>
    </font>
    <font>
      <sz val="11"/>
      <color indexed="8"/>
      <name val="Arial"/>
      <family val="2"/>
    </font>
    <font>
      <sz val="8"/>
      <color rgb="FF000000"/>
      <name val="Tahoma"/>
      <family val="2"/>
    </font>
    <font>
      <b/>
      <sz val="18"/>
      <name val="Arial"/>
      <family val="2"/>
    </font>
    <font>
      <b/>
      <u/>
      <sz val="11"/>
      <name val="Arial"/>
      <family val="2"/>
    </font>
    <font>
      <b/>
      <sz val="14"/>
      <name val="Arial"/>
      <family val="2"/>
    </font>
    <font>
      <sz val="12"/>
      <name val="Wingdings"/>
      <charset val="2"/>
    </font>
    <font>
      <u/>
      <sz val="12"/>
      <color indexed="8"/>
      <name val="Arial"/>
      <family val="2"/>
    </font>
    <font>
      <b/>
      <sz val="22"/>
      <color indexed="8"/>
      <name val="Arial"/>
      <family val="2"/>
    </font>
    <font>
      <b/>
      <sz val="24"/>
      <color indexed="8"/>
      <name val="Arial"/>
      <family val="2"/>
    </font>
    <font>
      <sz val="12"/>
      <color theme="0"/>
      <name val="Arial"/>
      <family val="2"/>
    </font>
    <font>
      <b/>
      <sz val="11"/>
      <color indexed="8"/>
      <name val="Arial"/>
      <family val="2"/>
    </font>
    <font>
      <u/>
      <sz val="12"/>
      <name val="Arial"/>
      <family val="2"/>
    </font>
    <font>
      <b/>
      <i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39997558519241921"/>
        <bgColor indexed="64"/>
      </patternFill>
    </fill>
  </fills>
  <borders count="72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499">
    <xf numFmtId="0" fontId="0" fillId="0" borderId="0" xfId="0"/>
    <xf numFmtId="0" fontId="0" fillId="0" borderId="0" xfId="0" applyAlignment="1">
      <alignment vertical="center"/>
    </xf>
    <xf numFmtId="0" fontId="10" fillId="0" borderId="0" xfId="0" applyFont="1"/>
    <xf numFmtId="0" fontId="11" fillId="0" borderId="0" xfId="0" applyFont="1"/>
    <xf numFmtId="0" fontId="10" fillId="2" borderId="0" xfId="0" applyFont="1" applyFill="1"/>
    <xf numFmtId="0" fontId="10" fillId="0" borderId="0" xfId="0" applyFont="1" applyAlignment="1">
      <alignment horizontal="left"/>
    </xf>
    <xf numFmtId="0" fontId="1" fillId="0" borderId="12" xfId="2" applyBorder="1" applyAlignment="1" applyProtection="1">
      <alignment vertical="center"/>
      <protection locked="0"/>
    </xf>
    <xf numFmtId="0" fontId="14" fillId="4" borderId="15" xfId="0" applyFont="1" applyFill="1" applyBorder="1" applyAlignment="1">
      <alignment horizontal="right" vertical="center"/>
    </xf>
    <xf numFmtId="0" fontId="14" fillId="4" borderId="9" xfId="0" applyFont="1" applyFill="1" applyBorder="1" applyAlignment="1">
      <alignment horizontal="right" vertical="center"/>
    </xf>
    <xf numFmtId="0" fontId="14" fillId="4" borderId="16" xfId="0" applyFont="1" applyFill="1" applyBorder="1" applyAlignment="1">
      <alignment horizontal="right" vertical="center"/>
    </xf>
    <xf numFmtId="0" fontId="14" fillId="4" borderId="12" xfId="0" applyFont="1" applyFill="1" applyBorder="1" applyAlignment="1">
      <alignment horizontal="right" vertical="center"/>
    </xf>
    <xf numFmtId="0" fontId="3" fillId="4" borderId="12" xfId="0" applyFont="1" applyFill="1" applyBorder="1" applyAlignment="1">
      <alignment horizontal="right" vertical="center"/>
    </xf>
    <xf numFmtId="0" fontId="10" fillId="5" borderId="0" xfId="0" applyFont="1" applyFill="1"/>
    <xf numFmtId="0" fontId="10" fillId="6" borderId="0" xfId="0" applyFont="1" applyFill="1"/>
    <xf numFmtId="0" fontId="4" fillId="0" borderId="12" xfId="2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horizontal="left" vertical="center"/>
    </xf>
    <xf numFmtId="0" fontId="1" fillId="0" borderId="22" xfId="2" applyBorder="1" applyAlignment="1" applyProtection="1">
      <alignment vertical="center"/>
      <protection locked="0"/>
    </xf>
    <xf numFmtId="0" fontId="4" fillId="0" borderId="33" xfId="2" applyFont="1" applyBorder="1" applyAlignment="1" applyProtection="1">
      <alignment horizontal="center" vertical="top"/>
      <protection locked="0"/>
    </xf>
    <xf numFmtId="0" fontId="4" fillId="0" borderId="27" xfId="2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 applyProtection="1">
      <alignment horizontal="left" vertical="center" indent="1"/>
      <protection locked="0"/>
    </xf>
    <xf numFmtId="49" fontId="4" fillId="0" borderId="15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22" xfId="2" applyBorder="1" applyAlignment="1" applyProtection="1">
      <alignment horizontal="center" vertical="center"/>
      <protection locked="0"/>
    </xf>
    <xf numFmtId="0" fontId="1" fillId="0" borderId="26" xfId="2" applyBorder="1" applyAlignment="1" applyProtection="1">
      <alignment horizontal="center" vertical="center"/>
      <protection locked="0"/>
    </xf>
    <xf numFmtId="0" fontId="1" fillId="0" borderId="26" xfId="2" applyBorder="1" applyAlignment="1" applyProtection="1">
      <alignment vertical="center"/>
      <protection locked="0"/>
    </xf>
    <xf numFmtId="0" fontId="1" fillId="0" borderId="19" xfId="2" applyBorder="1" applyAlignment="1" applyProtection="1">
      <alignment horizontal="center" vertical="center"/>
      <protection locked="0"/>
    </xf>
    <xf numFmtId="0" fontId="1" fillId="0" borderId="19" xfId="2" applyBorder="1" applyAlignment="1" applyProtection="1">
      <alignment vertical="center"/>
      <protection locked="0"/>
    </xf>
    <xf numFmtId="0" fontId="1" fillId="0" borderId="67" xfId="2" applyBorder="1" applyAlignment="1" applyProtection="1">
      <alignment vertical="center"/>
      <protection locked="0"/>
    </xf>
    <xf numFmtId="0" fontId="4" fillId="0" borderId="19" xfId="2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0" fontId="4" fillId="0" borderId="26" xfId="2" applyFont="1" applyBorder="1" applyAlignment="1" applyProtection="1">
      <alignment vertical="center"/>
      <protection locked="0"/>
    </xf>
    <xf numFmtId="0" fontId="23" fillId="0" borderId="26" xfId="2" applyFont="1" applyBorder="1" applyAlignment="1" applyProtection="1">
      <alignment vertical="center"/>
      <protection locked="0"/>
    </xf>
    <xf numFmtId="0" fontId="23" fillId="0" borderId="19" xfId="2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4" fillId="0" borderId="15" xfId="0" applyFont="1" applyBorder="1" applyAlignment="1">
      <alignment horizontal="left" vertical="center"/>
    </xf>
    <xf numFmtId="0" fontId="14" fillId="3" borderId="14" xfId="0" applyFont="1" applyFill="1" applyBorder="1" applyAlignment="1" applyProtection="1">
      <alignment horizontal="center" vertical="center"/>
      <protection locked="0"/>
    </xf>
    <xf numFmtId="0" fontId="14" fillId="3" borderId="21" xfId="0" applyFont="1" applyFill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69" xfId="0" applyFont="1" applyBorder="1" applyAlignment="1" applyProtection="1">
      <alignment horizontal="center" vertical="center"/>
      <protection locked="0"/>
    </xf>
    <xf numFmtId="0" fontId="15" fillId="0" borderId="70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49" fontId="4" fillId="0" borderId="9" xfId="0" applyNumberFormat="1" applyFont="1" applyBorder="1" applyAlignment="1">
      <alignment horizontal="left" vertical="center"/>
    </xf>
    <xf numFmtId="0" fontId="14" fillId="3" borderId="11" xfId="0" applyFont="1" applyFill="1" applyBorder="1" applyAlignment="1" applyProtection="1">
      <alignment horizontal="center" vertical="center"/>
      <protection locked="0"/>
    </xf>
    <xf numFmtId="0" fontId="14" fillId="3" borderId="23" xfId="0" applyFont="1" applyFill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15" fillId="0" borderId="3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25" xfId="0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4" fillId="0" borderId="68" xfId="0" applyFont="1" applyBorder="1" applyAlignment="1">
      <alignment horizontal="left" vertical="center"/>
    </xf>
    <xf numFmtId="0" fontId="1" fillId="5" borderId="14" xfId="2" applyFill="1" applyBorder="1" applyAlignment="1" applyProtection="1">
      <alignment horizontal="center" vertical="center"/>
      <protection locked="0"/>
    </xf>
    <xf numFmtId="0" fontId="1" fillId="5" borderId="21" xfId="2" applyFill="1" applyBorder="1" applyAlignment="1" applyProtection="1">
      <alignment vertical="center"/>
      <protection locked="0"/>
    </xf>
    <xf numFmtId="0" fontId="14" fillId="0" borderId="46" xfId="0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10" fillId="0" borderId="10" xfId="0" applyFont="1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0" fillId="0" borderId="10" xfId="0" applyBorder="1" applyProtection="1">
      <protection locked="0"/>
    </xf>
    <xf numFmtId="0" fontId="0" fillId="0" borderId="0" xfId="0" applyAlignment="1" applyProtection="1">
      <alignment vertical="top"/>
      <protection locked="0"/>
    </xf>
    <xf numFmtId="0" fontId="4" fillId="0" borderId="12" xfId="2" applyFont="1" applyBorder="1" applyAlignment="1">
      <alignment horizontal="center" vertical="center"/>
    </xf>
    <xf numFmtId="0" fontId="4" fillId="0" borderId="22" xfId="2" applyFont="1" applyBorder="1" applyAlignment="1">
      <alignment horizontal="center" vertical="center"/>
    </xf>
    <xf numFmtId="164" fontId="10" fillId="0" borderId="12" xfId="0" applyNumberFormat="1" applyFont="1" applyBorder="1" applyAlignment="1" applyProtection="1">
      <alignment horizontal="left" vertical="center"/>
      <protection locked="0"/>
    </xf>
    <xf numFmtId="0" fontId="3" fillId="5" borderId="12" xfId="0" applyFont="1" applyFill="1" applyBorder="1" applyAlignment="1">
      <alignment horizontal="right" vertical="center"/>
    </xf>
    <xf numFmtId="0" fontId="4" fillId="0" borderId="0" xfId="0" applyFont="1"/>
    <xf numFmtId="0" fontId="14" fillId="5" borderId="12" xfId="0" applyFont="1" applyFill="1" applyBorder="1" applyAlignment="1">
      <alignment horizontal="right" vertical="center"/>
    </xf>
    <xf numFmtId="0" fontId="14" fillId="5" borderId="15" xfId="0" applyFont="1" applyFill="1" applyBorder="1" applyAlignment="1">
      <alignment horizontal="right" vertical="center"/>
    </xf>
    <xf numFmtId="0" fontId="14" fillId="5" borderId="16" xfId="0" applyFont="1" applyFill="1" applyBorder="1" applyAlignment="1">
      <alignment horizontal="right" vertical="center"/>
    </xf>
    <xf numFmtId="0" fontId="34" fillId="0" borderId="24" xfId="2" applyFont="1" applyBorder="1" applyAlignment="1">
      <alignment horizontal="center" vertical="center"/>
    </xf>
    <xf numFmtId="0" fontId="3" fillId="0" borderId="25" xfId="2" applyFont="1" applyBorder="1" applyAlignment="1">
      <alignment horizontal="right" vertical="center"/>
    </xf>
    <xf numFmtId="0" fontId="1" fillId="5" borderId="12" xfId="2" applyFill="1" applyBorder="1" applyAlignment="1">
      <alignment vertical="center"/>
    </xf>
    <xf numFmtId="0" fontId="6" fillId="0" borderId="12" xfId="2" applyFont="1" applyBorder="1" applyAlignment="1">
      <alignment vertical="center"/>
    </xf>
    <xf numFmtId="0" fontId="1" fillId="5" borderId="22" xfId="2" applyFill="1" applyBorder="1" applyAlignment="1">
      <alignment vertical="center"/>
    </xf>
    <xf numFmtId="0" fontId="4" fillId="0" borderId="12" xfId="2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6" xfId="2" applyFont="1" applyBorder="1" applyAlignment="1">
      <alignment horizontal="center" vertical="center"/>
    </xf>
    <xf numFmtId="0" fontId="23" fillId="0" borderId="26" xfId="2" applyFont="1" applyBorder="1" applyAlignment="1">
      <alignment vertical="center"/>
    </xf>
    <xf numFmtId="0" fontId="4" fillId="0" borderId="19" xfId="2" applyFont="1" applyBorder="1" applyAlignment="1">
      <alignment horizontal="center" vertical="center"/>
    </xf>
    <xf numFmtId="0" fontId="23" fillId="0" borderId="19" xfId="2" applyFont="1" applyBorder="1" applyAlignment="1">
      <alignment vertical="center"/>
    </xf>
    <xf numFmtId="0" fontId="4" fillId="0" borderId="12" xfId="2" applyFont="1" applyBorder="1" applyAlignment="1">
      <alignment horizontal="left" vertical="center" wrapText="1"/>
    </xf>
    <xf numFmtId="0" fontId="34" fillId="0" borderId="12" xfId="2" applyFont="1" applyBorder="1" applyAlignment="1">
      <alignment vertical="center"/>
    </xf>
    <xf numFmtId="0" fontId="34" fillId="0" borderId="12" xfId="2" applyFont="1" applyBorder="1" applyAlignment="1">
      <alignment vertical="center" wrapText="1"/>
    </xf>
    <xf numFmtId="0" fontId="0" fillId="0" borderId="0" xfId="0" applyAlignment="1">
      <alignment horizontal="right"/>
    </xf>
    <xf numFmtId="0" fontId="14" fillId="3" borderId="15" xfId="0" applyFont="1" applyFill="1" applyBorder="1" applyAlignment="1">
      <alignment horizontal="right" vertical="center"/>
    </xf>
    <xf numFmtId="0" fontId="14" fillId="3" borderId="9" xfId="0" applyFont="1" applyFill="1" applyBorder="1" applyAlignment="1">
      <alignment horizontal="right" vertical="center"/>
    </xf>
    <xf numFmtId="0" fontId="14" fillId="3" borderId="16" xfId="0" applyFont="1" applyFill="1" applyBorder="1" applyAlignment="1">
      <alignment horizontal="right" vertical="center"/>
    </xf>
    <xf numFmtId="0" fontId="14" fillId="5" borderId="9" xfId="0" applyFont="1" applyFill="1" applyBorder="1" applyAlignment="1">
      <alignment horizontal="right" vertical="center"/>
    </xf>
    <xf numFmtId="0" fontId="34" fillId="0" borderId="11" xfId="2" applyFont="1" applyBorder="1" applyAlignment="1">
      <alignment horizontal="center" vertical="center"/>
    </xf>
    <xf numFmtId="0" fontId="1" fillId="6" borderId="23" xfId="2" applyFill="1" applyBorder="1" applyAlignment="1">
      <alignment vertical="center"/>
    </xf>
    <xf numFmtId="0" fontId="1" fillId="6" borderId="13" xfId="2" applyFill="1" applyBorder="1" applyAlignment="1">
      <alignment vertical="center"/>
    </xf>
    <xf numFmtId="0" fontId="4" fillId="6" borderId="11" xfId="2" applyFont="1" applyFill="1" applyBorder="1" applyAlignment="1">
      <alignment horizontal="center" vertical="center"/>
    </xf>
    <xf numFmtId="0" fontId="4" fillId="6" borderId="0" xfId="2" applyFont="1" applyFill="1" applyAlignment="1">
      <alignment horizontal="center" vertical="center"/>
    </xf>
    <xf numFmtId="0" fontId="3" fillId="0" borderId="21" xfId="2" applyFont="1" applyBorder="1" applyAlignment="1">
      <alignment vertical="center" wrapText="1"/>
    </xf>
    <xf numFmtId="0" fontId="4" fillId="0" borderId="22" xfId="3" applyFont="1" applyBorder="1" applyAlignment="1">
      <alignment horizontal="center" vertical="center"/>
    </xf>
    <xf numFmtId="0" fontId="23" fillId="0" borderId="22" xfId="3" applyFont="1" applyBorder="1"/>
    <xf numFmtId="0" fontId="4" fillId="0" borderId="67" xfId="2" applyFont="1" applyBorder="1" applyAlignment="1">
      <alignment horizontal="center" vertical="center"/>
    </xf>
    <xf numFmtId="0" fontId="23" fillId="0" borderId="67" xfId="2" applyFont="1" applyBorder="1" applyAlignment="1">
      <alignment vertical="center"/>
    </xf>
    <xf numFmtId="0" fontId="23" fillId="0" borderId="22" xfId="2" applyFont="1" applyBorder="1" applyAlignment="1">
      <alignment vertical="center"/>
    </xf>
    <xf numFmtId="0" fontId="1" fillId="0" borderId="67" xfId="2" applyBorder="1" applyAlignment="1" applyProtection="1">
      <alignment horizontal="center" vertical="center"/>
      <protection locked="0"/>
    </xf>
    <xf numFmtId="0" fontId="32" fillId="0" borderId="0" xfId="0" applyFont="1" applyAlignment="1">
      <alignment horizontal="left" vertical="center"/>
    </xf>
    <xf numFmtId="0" fontId="34" fillId="0" borderId="24" xfId="2" applyFont="1" applyBorder="1" applyAlignment="1">
      <alignment vertical="center"/>
    </xf>
    <xf numFmtId="0" fontId="22" fillId="0" borderId="25" xfId="2" applyFont="1" applyBorder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6" fillId="0" borderId="0" xfId="1" applyFont="1"/>
    <xf numFmtId="0" fontId="6" fillId="0" borderId="0" xfId="1" applyFont="1" applyAlignment="1">
      <alignment horizontal="right"/>
    </xf>
    <xf numFmtId="0" fontId="6" fillId="0" borderId="0" xfId="1" applyFont="1" applyAlignment="1">
      <alignment vertical="top"/>
    </xf>
    <xf numFmtId="0" fontId="4" fillId="0" borderId="20" xfId="2" applyFont="1" applyBorder="1" applyAlignment="1" applyProtection="1">
      <alignment horizontal="center" vertical="center"/>
      <protection locked="0"/>
    </xf>
    <xf numFmtId="0" fontId="4" fillId="0" borderId="33" xfId="2" applyFont="1" applyBorder="1" applyAlignment="1">
      <alignment horizontal="center" vertical="top"/>
    </xf>
    <xf numFmtId="0" fontId="4" fillId="0" borderId="27" xfId="2" applyFont="1" applyBorder="1" applyAlignment="1">
      <alignment horizontal="center" vertical="center"/>
    </xf>
    <xf numFmtId="0" fontId="1" fillId="0" borderId="22" xfId="2" applyBorder="1" applyAlignment="1">
      <alignment vertical="center"/>
    </xf>
    <xf numFmtId="0" fontId="1" fillId="0" borderId="12" xfId="2" applyBorder="1" applyAlignment="1">
      <alignment vertical="center"/>
    </xf>
    <xf numFmtId="14" fontId="4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0" fillId="0" borderId="10" xfId="0" applyFont="1" applyBorder="1" applyProtection="1">
      <protection locked="0"/>
    </xf>
    <xf numFmtId="0" fontId="4" fillId="0" borderId="0" xfId="0" applyFont="1" applyAlignment="1">
      <alignment horizontal="right"/>
    </xf>
    <xf numFmtId="0" fontId="1" fillId="0" borderId="12" xfId="3" applyFont="1" applyBorder="1" applyAlignment="1">
      <alignment vertical="center" textRotation="90"/>
    </xf>
    <xf numFmtId="0" fontId="24" fillId="0" borderId="12" xfId="2" applyFont="1" applyBorder="1" applyAlignment="1">
      <alignment vertical="center"/>
    </xf>
    <xf numFmtId="0" fontId="24" fillId="0" borderId="12" xfId="4" applyFont="1" applyBorder="1" applyAlignment="1">
      <alignment vertical="center" textRotation="9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9" fillId="0" borderId="0" xfId="0" applyFont="1" applyAlignment="1">
      <alignment horizontal="left" vertical="center"/>
    </xf>
    <xf numFmtId="0" fontId="4" fillId="0" borderId="10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5" fillId="0" borderId="12" xfId="3" applyBorder="1"/>
    <xf numFmtId="0" fontId="4" fillId="0" borderId="26" xfId="2" applyFont="1" applyBorder="1" applyAlignment="1">
      <alignment vertical="center"/>
    </xf>
    <xf numFmtId="0" fontId="4" fillId="0" borderId="19" xfId="2" applyFont="1" applyBorder="1" applyAlignment="1">
      <alignment vertical="center"/>
    </xf>
    <xf numFmtId="0" fontId="1" fillId="0" borderId="12" xfId="3" applyFont="1" applyBorder="1" applyProtection="1">
      <protection locked="0"/>
    </xf>
    <xf numFmtId="0" fontId="1" fillId="0" borderId="12" xfId="4" applyFont="1" applyBorder="1" applyProtection="1">
      <protection locked="0"/>
    </xf>
    <xf numFmtId="166" fontId="4" fillId="0" borderId="12" xfId="0" applyNumberFormat="1" applyFont="1" applyBorder="1" applyAlignment="1" applyProtection="1">
      <alignment horizontal="left" vertical="center"/>
      <protection locked="0"/>
    </xf>
    <xf numFmtId="0" fontId="5" fillId="0" borderId="12" xfId="4" applyBorder="1"/>
    <xf numFmtId="0" fontId="4" fillId="0" borderId="12" xfId="3" applyFont="1" applyBorder="1"/>
    <xf numFmtId="0" fontId="4" fillId="0" borderId="12" xfId="4" applyFont="1" applyBorder="1" applyAlignment="1">
      <alignment horizontal="center"/>
    </xf>
    <xf numFmtId="0" fontId="4" fillId="7" borderId="12" xfId="3" applyFont="1" applyFill="1" applyBorder="1"/>
    <xf numFmtId="0" fontId="4" fillId="7" borderId="12" xfId="4" applyFont="1" applyFill="1" applyBorder="1" applyAlignment="1">
      <alignment horizontal="center"/>
    </xf>
    <xf numFmtId="0" fontId="14" fillId="4" borderId="15" xfId="0" applyFont="1" applyFill="1" applyBorder="1" applyAlignment="1">
      <alignment horizontal="right" vertical="center" wrapText="1"/>
    </xf>
    <xf numFmtId="0" fontId="41" fillId="0" borderId="25" xfId="2" applyFont="1" applyBorder="1" applyAlignment="1">
      <alignment horizontal="right" vertical="center"/>
    </xf>
    <xf numFmtId="0" fontId="41" fillId="0" borderId="21" xfId="2" applyFont="1" applyBorder="1" applyAlignment="1">
      <alignment vertical="center"/>
    </xf>
    <xf numFmtId="0" fontId="4" fillId="0" borderId="22" xfId="0" applyFont="1" applyBorder="1" applyAlignment="1">
      <alignment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16" fontId="4" fillId="0" borderId="12" xfId="0" applyNumberFormat="1" applyFont="1" applyBorder="1" applyAlignment="1">
      <alignment horizontal="center"/>
    </xf>
    <xf numFmtId="0" fontId="3" fillId="0" borderId="21" xfId="2" applyFont="1" applyBorder="1" applyAlignment="1">
      <alignment horizontal="left" vertical="center"/>
    </xf>
    <xf numFmtId="0" fontId="0" fillId="6" borderId="13" xfId="0" applyFill="1" applyBorder="1" applyAlignment="1">
      <alignment horizontal="center" vertical="center"/>
    </xf>
    <xf numFmtId="0" fontId="1" fillId="3" borderId="13" xfId="2" applyFill="1" applyBorder="1" applyAlignment="1">
      <alignment horizontal="center" vertical="center"/>
    </xf>
    <xf numFmtId="0" fontId="4" fillId="9" borderId="20" xfId="2" applyFont="1" applyFill="1" applyBorder="1" applyAlignment="1">
      <alignment horizontal="center" vertical="top"/>
    </xf>
    <xf numFmtId="0" fontId="4" fillId="9" borderId="20" xfId="2" applyFont="1" applyFill="1" applyBorder="1" applyAlignment="1" applyProtection="1">
      <alignment horizontal="center" vertical="top"/>
      <protection locked="0"/>
    </xf>
    <xf numFmtId="0" fontId="4" fillId="9" borderId="12" xfId="2" applyFont="1" applyFill="1" applyBorder="1" applyAlignment="1" applyProtection="1">
      <alignment horizontal="center" vertical="center"/>
      <protection locked="0"/>
    </xf>
    <xf numFmtId="0" fontId="1" fillId="9" borderId="26" xfId="2" applyFill="1" applyBorder="1" applyAlignment="1" applyProtection="1">
      <alignment horizontal="center" vertical="center"/>
      <protection locked="0"/>
    </xf>
    <xf numFmtId="0" fontId="1" fillId="9" borderId="19" xfId="2" applyFill="1" applyBorder="1" applyAlignment="1" applyProtection="1">
      <alignment horizontal="center" vertical="center"/>
      <protection locked="0"/>
    </xf>
    <xf numFmtId="0" fontId="4" fillId="9" borderId="12" xfId="2" applyFont="1" applyFill="1" applyBorder="1" applyAlignment="1">
      <alignment horizontal="center" vertical="center"/>
    </xf>
    <xf numFmtId="0" fontId="4" fillId="10" borderId="12" xfId="3" applyFont="1" applyFill="1" applyBorder="1"/>
    <xf numFmtId="0" fontId="4" fillId="10" borderId="12" xfId="2" applyFont="1" applyFill="1" applyBorder="1" applyAlignment="1" applyProtection="1">
      <alignment horizontal="center" vertical="center"/>
      <protection locked="0"/>
    </xf>
    <xf numFmtId="0" fontId="1" fillId="10" borderId="26" xfId="2" applyFill="1" applyBorder="1" applyAlignment="1" applyProtection="1">
      <alignment horizontal="center" vertical="center"/>
      <protection locked="0"/>
    </xf>
    <xf numFmtId="0" fontId="1" fillId="10" borderId="19" xfId="2" applyFill="1" applyBorder="1" applyAlignment="1" applyProtection="1">
      <alignment horizontal="center" vertical="center"/>
      <protection locked="0"/>
    </xf>
    <xf numFmtId="0" fontId="4" fillId="10" borderId="12" xfId="4" applyFont="1" applyFill="1" applyBorder="1" applyAlignment="1">
      <alignment horizontal="center"/>
    </xf>
    <xf numFmtId="0" fontId="1" fillId="10" borderId="26" xfId="2" applyFill="1" applyBorder="1" applyAlignment="1" applyProtection="1">
      <alignment vertical="center"/>
      <protection locked="0"/>
    </xf>
    <xf numFmtId="0" fontId="1" fillId="10" borderId="19" xfId="2" applyFill="1" applyBorder="1" applyAlignment="1" applyProtection="1">
      <alignment vertical="center"/>
      <protection locked="0"/>
    </xf>
    <xf numFmtId="0" fontId="4" fillId="10" borderId="12" xfId="2" applyFont="1" applyFill="1" applyBorder="1" applyAlignment="1">
      <alignment horizontal="center" vertical="center"/>
    </xf>
    <xf numFmtId="0" fontId="31" fillId="3" borderId="0" xfId="0" applyFont="1" applyFill="1" applyAlignment="1" applyProtection="1">
      <alignment horizontal="center" vertical="center"/>
      <protection locked="0"/>
    </xf>
    <xf numFmtId="0" fontId="26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2" fontId="36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165" fontId="37" fillId="0" borderId="0" xfId="0" applyNumberFormat="1" applyFont="1" applyAlignment="1">
      <alignment horizontal="center" vertical="center"/>
    </xf>
    <xf numFmtId="0" fontId="40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top"/>
      <protection locked="0"/>
    </xf>
    <xf numFmtId="0" fontId="28" fillId="0" borderId="71" xfId="1" applyFont="1" applyBorder="1" applyAlignment="1">
      <alignment horizontal="center" vertical="center"/>
    </xf>
    <xf numFmtId="9" fontId="6" fillId="0" borderId="56" xfId="1" applyNumberFormat="1" applyFont="1" applyBorder="1" applyAlignment="1">
      <alignment horizontal="center" vertical="center"/>
    </xf>
    <xf numFmtId="9" fontId="6" fillId="0" borderId="66" xfId="1" applyNumberFormat="1" applyFont="1" applyBorder="1" applyAlignment="1">
      <alignment horizontal="center" vertical="center"/>
    </xf>
    <xf numFmtId="0" fontId="4" fillId="7" borderId="12" xfId="2" applyFont="1" applyFill="1" applyBorder="1" applyAlignment="1">
      <alignment horizontal="center" vertical="center"/>
    </xf>
    <xf numFmtId="0" fontId="43" fillId="0" borderId="0" xfId="0" applyFont="1" applyAlignment="1" applyProtection="1">
      <alignment vertical="center"/>
      <protection locked="0"/>
    </xf>
    <xf numFmtId="0" fontId="43" fillId="0" borderId="0" xfId="0" applyFont="1" applyAlignment="1">
      <alignment vertical="center"/>
    </xf>
    <xf numFmtId="0" fontId="44" fillId="0" borderId="0" xfId="0" applyFont="1" applyAlignment="1" applyProtection="1">
      <alignment vertical="center"/>
      <protection locked="0"/>
    </xf>
    <xf numFmtId="0" fontId="0" fillId="0" borderId="14" xfId="0" applyBorder="1" applyAlignment="1">
      <alignment horizontal="center"/>
    </xf>
    <xf numFmtId="0" fontId="14" fillId="0" borderId="14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/>
      <protection locked="0"/>
    </xf>
    <xf numFmtId="0" fontId="10" fillId="0" borderId="12" xfId="0" applyFont="1" applyBorder="1" applyAlignment="1" applyProtection="1">
      <alignment horizontal="left" vertical="center"/>
      <protection locked="0"/>
    </xf>
    <xf numFmtId="49" fontId="4" fillId="0" borderId="15" xfId="0" applyNumberFormat="1" applyFont="1" applyBorder="1" applyAlignment="1" applyProtection="1">
      <alignment horizontal="left" vertical="center" indent="1"/>
      <protection locked="0"/>
    </xf>
    <xf numFmtId="49" fontId="4" fillId="0" borderId="9" xfId="0" applyNumberFormat="1" applyFont="1" applyBorder="1" applyAlignment="1" applyProtection="1">
      <alignment horizontal="left" vertical="center" indent="1"/>
      <protection locked="0"/>
    </xf>
    <xf numFmtId="49" fontId="10" fillId="0" borderId="9" xfId="0" applyNumberFormat="1" applyFont="1" applyBorder="1" applyAlignment="1" applyProtection="1">
      <alignment horizontal="left" vertical="center" indent="1"/>
      <protection locked="0"/>
    </xf>
    <xf numFmtId="166" fontId="4" fillId="0" borderId="18" xfId="0" applyNumberFormat="1" applyFont="1" applyBorder="1" applyAlignment="1" applyProtection="1">
      <alignment horizontal="left" vertical="center" indent="1"/>
      <protection locked="0"/>
    </xf>
    <xf numFmtId="166" fontId="10" fillId="0" borderId="4" xfId="0" applyNumberFormat="1" applyFont="1" applyBorder="1" applyAlignment="1" applyProtection="1">
      <alignment horizontal="left" vertical="center" indent="1"/>
      <protection locked="0"/>
    </xf>
    <xf numFmtId="166" fontId="10" fillId="0" borderId="5" xfId="0" applyNumberFormat="1" applyFont="1" applyBorder="1" applyAlignment="1" applyProtection="1">
      <alignment horizontal="left" vertical="center" indent="1"/>
      <protection locked="0"/>
    </xf>
    <xf numFmtId="0" fontId="14" fillId="4" borderId="22" xfId="0" applyFont="1" applyFill="1" applyBorder="1" applyAlignment="1">
      <alignment horizontal="right" vertical="center"/>
    </xf>
    <xf numFmtId="0" fontId="14" fillId="4" borderId="27" xfId="0" applyFont="1" applyFill="1" applyBorder="1" applyAlignment="1">
      <alignment horizontal="right" vertical="center"/>
    </xf>
    <xf numFmtId="0" fontId="16" fillId="0" borderId="11" xfId="0" applyFont="1" applyBorder="1" applyAlignment="1" applyProtection="1">
      <alignment horizontal="center"/>
      <protection locked="0"/>
    </xf>
    <xf numFmtId="0" fontId="16" fillId="0" borderId="23" xfId="0" applyFont="1" applyBorder="1" applyAlignment="1" applyProtection="1">
      <alignment horizontal="center"/>
      <protection locked="0"/>
    </xf>
    <xf numFmtId="0" fontId="16" fillId="0" borderId="10" xfId="0" applyFont="1" applyBorder="1" applyAlignment="1" applyProtection="1">
      <alignment horizontal="center"/>
      <protection locked="0"/>
    </xf>
    <xf numFmtId="0" fontId="16" fillId="0" borderId="33" xfId="0" applyFont="1" applyBorder="1" applyAlignment="1" applyProtection="1">
      <alignment horizontal="center"/>
      <protection locked="0"/>
    </xf>
    <xf numFmtId="49" fontId="4" fillId="0" borderId="18" xfId="0" applyNumberFormat="1" applyFont="1" applyBorder="1" applyAlignment="1" applyProtection="1">
      <alignment horizontal="left" vertical="center"/>
      <protection locked="0"/>
    </xf>
    <xf numFmtId="49" fontId="4" fillId="0" borderId="4" xfId="0" applyNumberFormat="1" applyFont="1" applyBorder="1" applyAlignment="1" applyProtection="1">
      <alignment horizontal="left" vertical="center"/>
      <protection locked="0"/>
    </xf>
    <xf numFmtId="49" fontId="4" fillId="0" borderId="5" xfId="0" applyNumberFormat="1" applyFont="1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4" fillId="0" borderId="34" xfId="0" applyNumberFormat="1" applyFont="1" applyBorder="1" applyAlignment="1" applyProtection="1">
      <alignment horizontal="left" vertical="center"/>
      <protection locked="0"/>
    </xf>
    <xf numFmtId="49" fontId="4" fillId="0" borderId="1" xfId="0" applyNumberFormat="1" applyFont="1" applyBorder="1" applyAlignment="1" applyProtection="1">
      <alignment horizontal="left" vertical="center"/>
      <protection locked="0"/>
    </xf>
    <xf numFmtId="49" fontId="4" fillId="0" borderId="8" xfId="0" applyNumberFormat="1" applyFont="1" applyBorder="1" applyAlignment="1" applyProtection="1">
      <alignment horizontal="left" vertical="center"/>
      <protection locked="0"/>
    </xf>
    <xf numFmtId="0" fontId="31" fillId="3" borderId="25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31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17" fillId="5" borderId="24" xfId="0" applyFont="1" applyFill="1" applyBorder="1" applyAlignment="1" applyProtection="1">
      <alignment horizontal="left"/>
      <protection locked="0"/>
    </xf>
    <xf numFmtId="0" fontId="17" fillId="5" borderId="11" xfId="0" applyFont="1" applyFill="1" applyBorder="1" applyAlignment="1" applyProtection="1">
      <alignment horizontal="left"/>
      <protection locked="0"/>
    </xf>
    <xf numFmtId="0" fontId="17" fillId="5" borderId="23" xfId="0" applyFont="1" applyFill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4" fillId="0" borderId="33" xfId="0" applyFont="1" applyBorder="1" applyAlignment="1" applyProtection="1">
      <alignment vertical="top" wrapText="1" readingOrder="1"/>
      <protection locked="0"/>
    </xf>
    <xf numFmtId="0" fontId="31" fillId="5" borderId="25" xfId="0" applyFont="1" applyFill="1" applyBorder="1" applyAlignment="1" applyProtection="1">
      <alignment horizontal="center"/>
      <protection locked="0"/>
    </xf>
    <xf numFmtId="0" fontId="0" fillId="5" borderId="14" xfId="0" applyFill="1" applyBorder="1" applyAlignment="1" applyProtection="1">
      <alignment horizontal="center"/>
      <protection locked="0"/>
    </xf>
    <xf numFmtId="0" fontId="0" fillId="5" borderId="21" xfId="0" applyFill="1" applyBorder="1" applyAlignment="1" applyProtection="1">
      <alignment horizontal="center"/>
      <protection locked="0"/>
    </xf>
    <xf numFmtId="0" fontId="4" fillId="0" borderId="25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0" fontId="4" fillId="0" borderId="21" xfId="0" applyFont="1" applyBorder="1" applyAlignment="1">
      <alignment horizontal="left" vertical="center" indent="1"/>
    </xf>
    <xf numFmtId="0" fontId="10" fillId="0" borderId="12" xfId="0" applyFont="1" applyBorder="1" applyAlignment="1">
      <alignment horizontal="left" vertical="center" indent="1"/>
    </xf>
    <xf numFmtId="167" fontId="4" fillId="0" borderId="15" xfId="0" applyNumberFormat="1" applyFont="1" applyBorder="1" applyAlignment="1">
      <alignment horizontal="left" vertical="center" indent="1"/>
    </xf>
    <xf numFmtId="166" fontId="10" fillId="0" borderId="18" xfId="0" applyNumberFormat="1" applyFont="1" applyBorder="1" applyAlignment="1">
      <alignment horizontal="left" vertical="center" indent="1"/>
    </xf>
    <xf numFmtId="166" fontId="10" fillId="0" borderId="4" xfId="0" applyNumberFormat="1" applyFont="1" applyBorder="1" applyAlignment="1">
      <alignment horizontal="left" vertical="center" indent="1"/>
    </xf>
    <xf numFmtId="166" fontId="10" fillId="0" borderId="5" xfId="0" applyNumberFormat="1" applyFont="1" applyBorder="1" applyAlignment="1">
      <alignment horizontal="left" vertical="center" indent="1"/>
    </xf>
    <xf numFmtId="0" fontId="43" fillId="0" borderId="0" xfId="0" applyFont="1" applyAlignment="1" applyProtection="1">
      <alignment horizontal="left" vertical="center"/>
      <protection locked="0"/>
    </xf>
    <xf numFmtId="0" fontId="31" fillId="5" borderId="0" xfId="0" applyFont="1" applyFill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33" fillId="0" borderId="0" xfId="0" applyFont="1" applyAlignment="1">
      <alignment horizontal="left" vertical="center" wrapText="1"/>
    </xf>
    <xf numFmtId="0" fontId="4" fillId="0" borderId="25" xfId="2" applyFont="1" applyBorder="1" applyAlignment="1">
      <alignment horizontal="left" vertical="center"/>
    </xf>
    <xf numFmtId="0" fontId="4" fillId="0" borderId="14" xfId="2" applyFont="1" applyBorder="1" applyAlignment="1">
      <alignment horizontal="left" vertical="center"/>
    </xf>
    <xf numFmtId="0" fontId="4" fillId="0" borderId="21" xfId="2" applyFont="1" applyBorder="1" applyAlignment="1">
      <alignment horizontal="left" vertical="center"/>
    </xf>
    <xf numFmtId="0" fontId="1" fillId="5" borderId="23" xfId="2" applyFill="1" applyBorder="1" applyAlignment="1">
      <alignment horizontal="center" vertical="center"/>
    </xf>
    <xf numFmtId="0" fontId="1" fillId="5" borderId="33" xfId="2" applyFill="1" applyBorder="1" applyAlignment="1">
      <alignment horizontal="center" vertical="center"/>
    </xf>
    <xf numFmtId="0" fontId="4" fillId="5" borderId="24" xfId="2" applyFont="1" applyFill="1" applyBorder="1" applyAlignment="1">
      <alignment horizontal="center" vertical="center"/>
    </xf>
    <xf numFmtId="0" fontId="4" fillId="5" borderId="46" xfId="2" applyFont="1" applyFill="1" applyBorder="1" applyAlignment="1">
      <alignment horizontal="center" vertical="center"/>
    </xf>
    <xf numFmtId="0" fontId="4" fillId="5" borderId="20" xfId="2" applyFont="1" applyFill="1" applyBorder="1" applyAlignment="1">
      <alignment horizontal="center" vertical="center"/>
    </xf>
    <xf numFmtId="0" fontId="1" fillId="5" borderId="0" xfId="2" applyFill="1" applyAlignment="1">
      <alignment horizontal="center" vertical="center"/>
    </xf>
    <xf numFmtId="0" fontId="21" fillId="0" borderId="24" xfId="2" applyFont="1" applyBorder="1" applyAlignment="1">
      <alignment horizontal="left" vertical="center"/>
    </xf>
    <xf numFmtId="0" fontId="21" fillId="0" borderId="11" xfId="2" applyFont="1" applyBorder="1" applyAlignment="1">
      <alignment horizontal="left" vertical="center"/>
    </xf>
    <xf numFmtId="0" fontId="21" fillId="0" borderId="23" xfId="2" applyFont="1" applyBorder="1" applyAlignment="1">
      <alignment horizontal="center" vertical="top"/>
    </xf>
    <xf numFmtId="0" fontId="21" fillId="0" borderId="13" xfId="2" applyFont="1" applyBorder="1" applyAlignment="1">
      <alignment horizontal="center" vertical="top"/>
    </xf>
    <xf numFmtId="0" fontId="21" fillId="0" borderId="33" xfId="2" applyFont="1" applyBorder="1" applyAlignment="1">
      <alignment horizontal="center" vertical="top"/>
    </xf>
    <xf numFmtId="0" fontId="19" fillId="0" borderId="19" xfId="2" applyFont="1" applyBorder="1" applyAlignment="1">
      <alignment horizontal="center" vertical="center"/>
    </xf>
    <xf numFmtId="0" fontId="19" fillId="0" borderId="27" xfId="2" applyFont="1" applyBorder="1" applyAlignment="1">
      <alignment horizontal="center" vertical="center"/>
    </xf>
    <xf numFmtId="0" fontId="21" fillId="0" borderId="24" xfId="2" applyFont="1" applyBorder="1" applyAlignment="1">
      <alignment horizontal="center" vertical="top"/>
    </xf>
    <xf numFmtId="0" fontId="21" fillId="0" borderId="46" xfId="2" applyFont="1" applyBorder="1" applyAlignment="1">
      <alignment horizontal="center" vertical="top"/>
    </xf>
    <xf numFmtId="0" fontId="21" fillId="0" borderId="20" xfId="2" applyFont="1" applyBorder="1" applyAlignment="1">
      <alignment horizontal="center" vertical="top"/>
    </xf>
    <xf numFmtId="0" fontId="33" fillId="5" borderId="23" xfId="2" applyFont="1" applyFill="1" applyBorder="1" applyAlignment="1">
      <alignment horizontal="left" vertical="center"/>
    </xf>
    <xf numFmtId="0" fontId="33" fillId="5" borderId="13" xfId="2" applyFont="1" applyFill="1" applyBorder="1" applyAlignment="1">
      <alignment horizontal="left" vertical="center"/>
    </xf>
    <xf numFmtId="0" fontId="33" fillId="5" borderId="33" xfId="2" applyFont="1" applyFill="1" applyBorder="1" applyAlignment="1">
      <alignment horizontal="left" vertical="center"/>
    </xf>
    <xf numFmtId="0" fontId="41" fillId="0" borderId="25" xfId="2" applyFont="1" applyBorder="1" applyAlignment="1">
      <alignment horizontal="right" vertical="center"/>
    </xf>
    <xf numFmtId="0" fontId="41" fillId="0" borderId="14" xfId="2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6" fillId="0" borderId="25" xfId="2" applyFont="1" applyBorder="1" applyAlignment="1">
      <alignment horizontal="left" vertical="center"/>
    </xf>
    <xf numFmtId="0" fontId="6" fillId="0" borderId="21" xfId="2" applyFont="1" applyBorder="1" applyAlignment="1">
      <alignment horizontal="left" vertical="center"/>
    </xf>
    <xf numFmtId="0" fontId="33" fillId="5" borderId="25" xfId="2" applyFont="1" applyFill="1" applyBorder="1" applyAlignment="1">
      <alignment horizontal="left" vertical="center"/>
    </xf>
    <xf numFmtId="0" fontId="33" fillId="5" borderId="14" xfId="2" applyFont="1" applyFill="1" applyBorder="1" applyAlignment="1">
      <alignment horizontal="left" vertical="center"/>
    </xf>
    <xf numFmtId="0" fontId="31" fillId="3" borderId="25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left" vertical="center" wrapText="1"/>
    </xf>
    <xf numFmtId="0" fontId="4" fillId="0" borderId="68" xfId="0" applyFont="1" applyBorder="1" applyAlignment="1">
      <alignment horizontal="left" vertical="center" wrapText="1"/>
    </xf>
    <xf numFmtId="0" fontId="14" fillId="3" borderId="12" xfId="0" applyFont="1" applyFill="1" applyBorder="1" applyAlignment="1">
      <alignment horizontal="left" vertical="center" wrapText="1"/>
    </xf>
    <xf numFmtId="0" fontId="14" fillId="3" borderId="25" xfId="0" applyFont="1" applyFill="1" applyBorder="1" applyAlignment="1">
      <alignment horizontal="left" vertical="center" wrapText="1"/>
    </xf>
    <xf numFmtId="0" fontId="17" fillId="3" borderId="24" xfId="0" applyFont="1" applyFill="1" applyBorder="1" applyAlignment="1" applyProtection="1">
      <alignment horizontal="left" vertical="top" wrapText="1"/>
      <protection locked="0"/>
    </xf>
    <xf numFmtId="0" fontId="14" fillId="3" borderId="11" xfId="0" applyFont="1" applyFill="1" applyBorder="1" applyAlignment="1" applyProtection="1">
      <alignment horizontal="left" vertical="top" wrapText="1"/>
      <protection locked="0"/>
    </xf>
    <xf numFmtId="0" fontId="14" fillId="3" borderId="23" xfId="0" applyFont="1" applyFill="1" applyBorder="1" applyAlignment="1" applyProtection="1">
      <alignment horizontal="left" vertical="top" wrapText="1"/>
      <protection locked="0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4" fillId="3" borderId="35" xfId="0" applyFont="1" applyFill="1" applyBorder="1" applyAlignment="1">
      <alignment horizontal="left" vertical="center"/>
    </xf>
    <xf numFmtId="0" fontId="14" fillId="3" borderId="36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0" xfId="0" applyFont="1" applyBorder="1" applyAlignment="1" applyProtection="1">
      <alignment horizontal="left" vertical="center"/>
      <protection locked="0"/>
    </xf>
    <xf numFmtId="0" fontId="14" fillId="3" borderId="12" xfId="0" applyFont="1" applyFill="1" applyBorder="1" applyAlignment="1">
      <alignment horizontal="left" vertical="center"/>
    </xf>
    <xf numFmtId="0" fontId="14" fillId="3" borderId="25" xfId="0" applyFont="1" applyFill="1" applyBorder="1" applyAlignment="1">
      <alignment horizontal="left" vertical="center"/>
    </xf>
    <xf numFmtId="0" fontId="17" fillId="3" borderId="22" xfId="0" applyFont="1" applyFill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33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68" xfId="0" applyFont="1" applyBorder="1" applyAlignment="1" applyProtection="1">
      <alignment horizontal="left" vertical="center"/>
      <protection locked="0"/>
    </xf>
    <xf numFmtId="0" fontId="11" fillId="0" borderId="10" xfId="0" applyFont="1" applyBorder="1" applyAlignment="1">
      <alignment horizontal="right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17" fillId="0" borderId="43" xfId="0" applyFont="1" applyBorder="1" applyAlignment="1" applyProtection="1">
      <alignment horizontal="left" vertical="center"/>
      <protection locked="0"/>
    </xf>
    <xf numFmtId="0" fontId="17" fillId="0" borderId="44" xfId="0" applyFont="1" applyBorder="1" applyAlignment="1" applyProtection="1">
      <alignment horizontal="left" vertical="center"/>
      <protection locked="0"/>
    </xf>
    <xf numFmtId="0" fontId="17" fillId="0" borderId="45" xfId="0" applyFont="1" applyBorder="1" applyAlignment="1" applyProtection="1">
      <alignment horizontal="left" vertical="center"/>
      <protection locked="0"/>
    </xf>
    <xf numFmtId="0" fontId="14" fillId="5" borderId="24" xfId="0" applyFont="1" applyFill="1" applyBorder="1" applyAlignment="1">
      <alignment horizontal="left" vertical="center"/>
    </xf>
    <xf numFmtId="0" fontId="14" fillId="5" borderId="11" xfId="0" applyFont="1" applyFill="1" applyBorder="1" applyAlignment="1">
      <alignment horizontal="left" vertical="center"/>
    </xf>
    <xf numFmtId="0" fontId="14" fillId="5" borderId="23" xfId="0" applyFont="1" applyFill="1" applyBorder="1" applyAlignment="1">
      <alignment horizontal="left" vertical="center"/>
    </xf>
    <xf numFmtId="0" fontId="31" fillId="5" borderId="25" xfId="0" applyFon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4" fillId="0" borderId="12" xfId="3" applyFont="1" applyBorder="1" applyAlignment="1">
      <alignment vertical="center"/>
    </xf>
    <xf numFmtId="0" fontId="31" fillId="6" borderId="0" xfId="0" applyFont="1" applyFill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21" fillId="0" borderId="12" xfId="2" applyFont="1" applyBorder="1" applyAlignment="1">
      <alignment horizontal="center" vertical="center"/>
    </xf>
    <xf numFmtId="0" fontId="34" fillId="6" borderId="24" xfId="2" applyFont="1" applyFill="1" applyBorder="1" applyAlignment="1">
      <alignment horizontal="center" vertical="center"/>
    </xf>
    <xf numFmtId="0" fontId="34" fillId="6" borderId="11" xfId="2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5" borderId="12" xfId="3" applyFont="1" applyFill="1" applyBorder="1" applyAlignment="1">
      <alignment horizontal="center" vertical="center" textRotation="90"/>
    </xf>
    <xf numFmtId="0" fontId="3" fillId="0" borderId="25" xfId="2" applyFont="1" applyBorder="1" applyAlignment="1">
      <alignment horizontal="right" vertical="center"/>
    </xf>
    <xf numFmtId="0" fontId="3" fillId="0" borderId="14" xfId="2" applyFont="1" applyBorder="1" applyAlignment="1">
      <alignment horizontal="right" vertical="center"/>
    </xf>
    <xf numFmtId="0" fontId="4" fillId="0" borderId="12" xfId="3" applyFont="1" applyBorder="1" applyAlignment="1">
      <alignment vertical="top"/>
    </xf>
    <xf numFmtId="0" fontId="1" fillId="0" borderId="24" xfId="0" applyFont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46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25" fillId="0" borderId="25" xfId="0" applyFont="1" applyBorder="1" applyAlignment="1" applyProtection="1">
      <alignment horizontal="left" vertical="center"/>
      <protection locked="0"/>
    </xf>
    <xf numFmtId="0" fontId="25" fillId="0" borderId="14" xfId="0" applyFont="1" applyBorder="1" applyAlignment="1" applyProtection="1">
      <alignment horizontal="left" vertical="center"/>
      <protection locked="0"/>
    </xf>
    <xf numFmtId="0" fontId="25" fillId="0" borderId="21" xfId="0" applyFont="1" applyBorder="1" applyAlignment="1" applyProtection="1">
      <alignment horizontal="left" vertical="center"/>
      <protection locked="0"/>
    </xf>
    <xf numFmtId="0" fontId="34" fillId="0" borderId="22" xfId="2" applyFont="1" applyBorder="1" applyAlignment="1">
      <alignment horizontal="left" vertical="center" wrapText="1"/>
    </xf>
    <xf numFmtId="0" fontId="34" fillId="0" borderId="27" xfId="2" applyFont="1" applyBorder="1" applyAlignment="1">
      <alignment horizontal="left" vertical="center" wrapText="1"/>
    </xf>
    <xf numFmtId="0" fontId="4" fillId="0" borderId="22" xfId="2" applyFont="1" applyBorder="1" applyAlignment="1">
      <alignment horizontal="center" vertical="center"/>
    </xf>
    <xf numFmtId="0" fontId="4" fillId="0" borderId="27" xfId="2" applyFont="1" applyBorder="1" applyAlignment="1">
      <alignment horizontal="center" vertical="center"/>
    </xf>
    <xf numFmtId="0" fontId="6" fillId="0" borderId="25" xfId="4" applyFont="1" applyBorder="1" applyAlignment="1">
      <alignment horizontal="left"/>
    </xf>
    <xf numFmtId="0" fontId="6" fillId="0" borderId="21" xfId="4" applyFont="1" applyBorder="1" applyAlignment="1">
      <alignment horizontal="left"/>
    </xf>
    <xf numFmtId="0" fontId="4" fillId="0" borderId="25" xfId="4" applyFont="1" applyBorder="1" applyAlignment="1">
      <alignment horizontal="left" vertical="top" wrapText="1"/>
    </xf>
    <xf numFmtId="0" fontId="4" fillId="0" borderId="21" xfId="4" applyFont="1" applyBorder="1" applyAlignment="1">
      <alignment horizontal="left" vertical="top" wrapText="1"/>
    </xf>
    <xf numFmtId="0" fontId="4" fillId="0" borderId="25" xfId="4" applyFont="1" applyBorder="1" applyAlignment="1">
      <alignment horizontal="center" vertical="center"/>
    </xf>
    <xf numFmtId="0" fontId="4" fillId="0" borderId="21" xfId="4" applyFont="1" applyBorder="1" applyAlignment="1">
      <alignment horizontal="center" vertical="center"/>
    </xf>
    <xf numFmtId="0" fontId="4" fillId="0" borderId="25" xfId="2" applyFont="1" applyBorder="1" applyAlignment="1">
      <alignment horizontal="center" vertical="center"/>
    </xf>
    <xf numFmtId="0" fontId="4" fillId="0" borderId="21" xfId="2" applyFont="1" applyBorder="1" applyAlignment="1">
      <alignment horizontal="center" vertical="center"/>
    </xf>
    <xf numFmtId="0" fontId="34" fillId="0" borderId="25" xfId="2" applyFont="1" applyBorder="1" applyAlignment="1">
      <alignment horizontal="left" vertical="center"/>
    </xf>
    <xf numFmtId="0" fontId="34" fillId="0" borderId="21" xfId="2" applyFont="1" applyBorder="1" applyAlignment="1">
      <alignment horizontal="left" vertical="center"/>
    </xf>
    <xf numFmtId="0" fontId="1" fillId="7" borderId="12" xfId="4" applyFont="1" applyFill="1" applyBorder="1" applyAlignment="1">
      <alignment horizontal="center" vertical="center" textRotation="90" wrapText="1"/>
    </xf>
    <xf numFmtId="0" fontId="6" fillId="0" borderId="25" xfId="3" applyFont="1" applyBorder="1" applyAlignment="1">
      <alignment horizontal="left"/>
    </xf>
    <xf numFmtId="0" fontId="6" fillId="0" borderId="21" xfId="3" applyFont="1" applyBorder="1" applyAlignment="1">
      <alignment horizontal="left"/>
    </xf>
    <xf numFmtId="0" fontId="4" fillId="0" borderId="12" xfId="3" applyFont="1" applyBorder="1" applyAlignment="1">
      <alignment vertical="top" wrapText="1"/>
    </xf>
    <xf numFmtId="0" fontId="4" fillId="0" borderId="31" xfId="0" applyFont="1" applyBorder="1" applyAlignment="1" applyProtection="1">
      <alignment horizontal="left" vertical="center" wrapText="1"/>
      <protection locked="0"/>
    </xf>
    <xf numFmtId="0" fontId="4" fillId="3" borderId="25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1" fillId="0" borderId="25" xfId="3" applyFont="1" applyBorder="1" applyAlignment="1" applyProtection="1">
      <alignment horizontal="left"/>
      <protection locked="0"/>
    </xf>
    <xf numFmtId="0" fontId="5" fillId="0" borderId="14" xfId="3" applyBorder="1" applyAlignment="1" applyProtection="1">
      <alignment horizontal="left"/>
      <protection locked="0"/>
    </xf>
    <xf numFmtId="0" fontId="5" fillId="0" borderId="21" xfId="3" applyBorder="1" applyAlignment="1" applyProtection="1">
      <alignment horizontal="left"/>
      <protection locked="0"/>
    </xf>
    <xf numFmtId="0" fontId="5" fillId="0" borderId="12" xfId="3" applyBorder="1" applyAlignment="1">
      <alignment horizontal="left"/>
    </xf>
    <xf numFmtId="0" fontId="1" fillId="0" borderId="46" xfId="2" applyBorder="1" applyAlignment="1" applyProtection="1">
      <alignment horizontal="center" vertical="center"/>
      <protection locked="0"/>
    </xf>
    <xf numFmtId="0" fontId="1" fillId="0" borderId="0" xfId="2" applyAlignment="1" applyProtection="1">
      <alignment horizontal="center" vertical="center"/>
      <protection locked="0"/>
    </xf>
    <xf numFmtId="0" fontId="1" fillId="0" borderId="13" xfId="2" applyBorder="1" applyAlignment="1" applyProtection="1">
      <alignment horizontal="center" vertical="center"/>
      <protection locked="0"/>
    </xf>
    <xf numFmtId="0" fontId="5" fillId="0" borderId="12" xfId="4" applyBorder="1" applyAlignment="1">
      <alignment horizontal="center"/>
    </xf>
    <xf numFmtId="0" fontId="1" fillId="0" borderId="12" xfId="4" applyFont="1" applyBorder="1" applyAlignment="1" applyProtection="1">
      <alignment horizontal="left"/>
      <protection locked="0"/>
    </xf>
    <xf numFmtId="0" fontId="5" fillId="0" borderId="12" xfId="4" applyBorder="1" applyAlignment="1" applyProtection="1">
      <alignment horizontal="left"/>
      <protection locked="0"/>
    </xf>
    <xf numFmtId="0" fontId="1" fillId="0" borderId="25" xfId="4" applyFont="1" applyBorder="1" applyAlignment="1" applyProtection="1">
      <alignment horizontal="left"/>
      <protection locked="0"/>
    </xf>
    <xf numFmtId="0" fontId="5" fillId="0" borderId="14" xfId="4" applyBorder="1" applyAlignment="1" applyProtection="1">
      <alignment horizontal="left"/>
      <protection locked="0"/>
    </xf>
    <xf numFmtId="0" fontId="5" fillId="0" borderId="21" xfId="4" applyBorder="1" applyAlignment="1" applyProtection="1">
      <alignment horizontal="left"/>
      <protection locked="0"/>
    </xf>
    <xf numFmtId="0" fontId="31" fillId="3" borderId="0" xfId="0" applyFont="1" applyFill="1" applyAlignment="1">
      <alignment horizontal="center" vertical="center"/>
    </xf>
    <xf numFmtId="0" fontId="1" fillId="0" borderId="25" xfId="2" applyBorder="1" applyAlignment="1">
      <alignment horizontal="center" vertical="center"/>
    </xf>
    <xf numFmtId="0" fontId="1" fillId="0" borderId="14" xfId="2" applyBorder="1" applyAlignment="1">
      <alignment horizontal="center" vertical="center"/>
    </xf>
    <xf numFmtId="0" fontId="1" fillId="0" borderId="21" xfId="2" applyBorder="1" applyAlignment="1">
      <alignment horizontal="center" vertical="center"/>
    </xf>
    <xf numFmtId="0" fontId="1" fillId="3" borderId="11" xfId="2" applyFill="1" applyBorder="1" applyAlignment="1">
      <alignment horizontal="center" vertical="center"/>
    </xf>
    <xf numFmtId="0" fontId="1" fillId="3" borderId="23" xfId="2" applyFill="1" applyBorder="1" applyAlignment="1">
      <alignment horizontal="center" vertical="center"/>
    </xf>
    <xf numFmtId="0" fontId="1" fillId="3" borderId="10" xfId="2" applyFill="1" applyBorder="1" applyAlignment="1">
      <alignment horizontal="center" vertical="center"/>
    </xf>
    <xf numFmtId="0" fontId="1" fillId="3" borderId="33" xfId="2" applyFill="1" applyBorder="1" applyAlignment="1">
      <alignment horizontal="center" vertical="center"/>
    </xf>
    <xf numFmtId="0" fontId="4" fillId="3" borderId="24" xfId="2" applyFont="1" applyFill="1" applyBorder="1" applyAlignment="1">
      <alignment horizontal="center" vertical="center"/>
    </xf>
    <xf numFmtId="0" fontId="4" fillId="3" borderId="46" xfId="2" applyFont="1" applyFill="1" applyBorder="1" applyAlignment="1">
      <alignment horizontal="center" vertical="center"/>
    </xf>
    <xf numFmtId="0" fontId="1" fillId="3" borderId="0" xfId="2" applyFill="1" applyAlignment="1">
      <alignment horizontal="center" vertical="center"/>
    </xf>
    <xf numFmtId="0" fontId="22" fillId="0" borderId="25" xfId="2" applyFont="1" applyBorder="1" applyAlignment="1">
      <alignment horizontal="right" vertical="center"/>
    </xf>
    <xf numFmtId="0" fontId="22" fillId="0" borderId="14" xfId="2" applyFont="1" applyBorder="1" applyAlignment="1">
      <alignment horizontal="right" vertical="center"/>
    </xf>
    <xf numFmtId="0" fontId="22" fillId="0" borderId="14" xfId="2" applyFont="1" applyBorder="1" applyAlignment="1">
      <alignment horizontal="left" vertical="center"/>
    </xf>
    <xf numFmtId="0" fontId="22" fillId="0" borderId="21" xfId="2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/>
    </xf>
    <xf numFmtId="0" fontId="13" fillId="0" borderId="25" xfId="2" applyFont="1" applyBorder="1" applyAlignment="1">
      <alignment horizontal="left" vertical="center"/>
    </xf>
    <xf numFmtId="0" fontId="13" fillId="0" borderId="14" xfId="2" applyFont="1" applyBorder="1" applyAlignment="1">
      <alignment horizontal="left" vertical="center"/>
    </xf>
    <xf numFmtId="0" fontId="13" fillId="0" borderId="21" xfId="2" applyFont="1" applyBorder="1" applyAlignment="1">
      <alignment horizontal="left" vertical="center"/>
    </xf>
    <xf numFmtId="0" fontId="20" fillId="0" borderId="25" xfId="6" applyFont="1" applyBorder="1" applyAlignment="1">
      <alignment horizontal="left"/>
    </xf>
    <xf numFmtId="0" fontId="20" fillId="0" borderId="21" xfId="6" applyFont="1" applyBorder="1" applyAlignment="1">
      <alignment horizontal="left"/>
    </xf>
    <xf numFmtId="0" fontId="20" fillId="0" borderId="25" xfId="7" applyFont="1" applyBorder="1" applyAlignment="1">
      <alignment horizontal="left"/>
    </xf>
    <xf numFmtId="0" fontId="20" fillId="0" borderId="21" xfId="7" applyFont="1" applyBorder="1" applyAlignment="1">
      <alignment horizontal="left"/>
    </xf>
    <xf numFmtId="0" fontId="34" fillId="0" borderId="12" xfId="2" applyFont="1" applyBorder="1" applyAlignment="1">
      <alignment horizontal="left" vertical="center" wrapText="1"/>
    </xf>
    <xf numFmtId="0" fontId="1" fillId="0" borderId="24" xfId="2" applyBorder="1" applyAlignment="1" applyProtection="1">
      <alignment horizontal="center" vertical="center"/>
      <protection locked="0"/>
    </xf>
    <xf numFmtId="0" fontId="1" fillId="0" borderId="11" xfId="2" applyBorder="1" applyAlignment="1" applyProtection="1">
      <alignment horizontal="center" vertical="center"/>
      <protection locked="0"/>
    </xf>
    <xf numFmtId="0" fontId="1" fillId="0" borderId="23" xfId="2" applyBorder="1" applyAlignment="1" applyProtection="1">
      <alignment horizontal="center" vertical="center"/>
      <protection locked="0"/>
    </xf>
    <xf numFmtId="0" fontId="1" fillId="0" borderId="50" xfId="2" applyBorder="1" applyAlignment="1" applyProtection="1">
      <alignment horizontal="center" vertical="center"/>
      <protection locked="0"/>
    </xf>
    <xf numFmtId="0" fontId="1" fillId="0" borderId="28" xfId="2" applyBorder="1" applyAlignment="1" applyProtection="1">
      <alignment horizontal="center" vertical="center"/>
      <protection locked="0"/>
    </xf>
    <xf numFmtId="0" fontId="1" fillId="0" borderId="51" xfId="2" applyBorder="1" applyAlignment="1" applyProtection="1">
      <alignment horizontal="center" vertical="center"/>
      <protection locked="0"/>
    </xf>
    <xf numFmtId="0" fontId="34" fillId="0" borderId="14" xfId="2" applyFont="1" applyBorder="1" applyAlignment="1">
      <alignment horizontal="left" vertical="center"/>
    </xf>
    <xf numFmtId="0" fontId="1" fillId="0" borderId="12" xfId="3" applyFont="1" applyBorder="1" applyAlignment="1" applyProtection="1">
      <alignment horizontal="left"/>
      <protection locked="0"/>
    </xf>
    <xf numFmtId="0" fontId="5" fillId="0" borderId="12" xfId="3" applyBorder="1" applyAlignment="1" applyProtection="1">
      <alignment horizontal="left"/>
      <protection locked="0"/>
    </xf>
    <xf numFmtId="0" fontId="1" fillId="0" borderId="47" xfId="2" applyBorder="1" applyAlignment="1" applyProtection="1">
      <alignment horizontal="center" vertical="center"/>
      <protection locked="0"/>
    </xf>
    <xf numFmtId="0" fontId="1" fillId="0" borderId="48" xfId="2" applyBorder="1" applyAlignment="1" applyProtection="1">
      <alignment horizontal="center" vertical="center"/>
      <protection locked="0"/>
    </xf>
    <xf numFmtId="0" fontId="1" fillId="0" borderId="49" xfId="2" applyBorder="1" applyAlignment="1" applyProtection="1">
      <alignment horizontal="center" vertical="center"/>
      <protection locked="0"/>
    </xf>
    <xf numFmtId="0" fontId="1" fillId="0" borderId="25" xfId="6" applyBorder="1" applyAlignment="1">
      <alignment horizontal="left" vertical="center" wrapText="1"/>
    </xf>
    <xf numFmtId="0" fontId="1" fillId="0" borderId="21" xfId="6" applyBorder="1" applyAlignment="1">
      <alignment horizontal="left" vertical="center" wrapText="1"/>
    </xf>
    <xf numFmtId="0" fontId="1" fillId="0" borderId="25" xfId="6" applyBorder="1" applyAlignment="1">
      <alignment horizontal="left" vertical="center"/>
    </xf>
    <xf numFmtId="0" fontId="1" fillId="0" borderId="21" xfId="6" applyBorder="1" applyAlignment="1">
      <alignment horizontal="left" vertical="center"/>
    </xf>
    <xf numFmtId="0" fontId="1" fillId="0" borderId="25" xfId="3" applyFont="1" applyBorder="1" applyAlignment="1">
      <alignment horizontal="left" vertical="center"/>
    </xf>
    <xf numFmtId="0" fontId="1" fillId="0" borderId="21" xfId="3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5" xfId="3" applyFont="1" applyBorder="1" applyAlignment="1">
      <alignment horizontal="left" vertical="center" wrapText="1"/>
    </xf>
    <xf numFmtId="0" fontId="1" fillId="0" borderId="21" xfId="3" applyFont="1" applyBorder="1" applyAlignment="1">
      <alignment horizontal="left" vertical="center" wrapText="1"/>
    </xf>
    <xf numFmtId="0" fontId="4" fillId="0" borderId="25" xfId="3" applyFont="1" applyBorder="1" applyAlignment="1">
      <alignment horizontal="center" vertical="center"/>
    </xf>
    <xf numFmtId="0" fontId="4" fillId="0" borderId="21" xfId="3" applyFont="1" applyBorder="1" applyAlignment="1">
      <alignment horizontal="center" vertical="center"/>
    </xf>
    <xf numFmtId="0" fontId="1" fillId="0" borderId="25" xfId="7" applyBorder="1" applyAlignment="1">
      <alignment horizontal="left"/>
    </xf>
    <xf numFmtId="0" fontId="1" fillId="0" borderId="21" xfId="7" applyBorder="1" applyAlignment="1">
      <alignment horizontal="left"/>
    </xf>
    <xf numFmtId="0" fontId="1" fillId="0" borderId="25" xfId="7" applyBorder="1" applyAlignment="1">
      <alignment horizontal="left" wrapText="1"/>
    </xf>
    <xf numFmtId="0" fontId="1" fillId="0" borderId="21" xfId="7" applyBorder="1" applyAlignment="1">
      <alignment horizontal="left" wrapText="1"/>
    </xf>
    <xf numFmtId="0" fontId="4" fillId="7" borderId="25" xfId="2" applyFont="1" applyFill="1" applyBorder="1" applyAlignment="1">
      <alignment horizontal="center" vertical="center"/>
    </xf>
    <xf numFmtId="0" fontId="38" fillId="7" borderId="21" xfId="2" applyFont="1" applyFill="1" applyBorder="1" applyAlignment="1">
      <alignment horizontal="center" vertical="center"/>
    </xf>
    <xf numFmtId="0" fontId="4" fillId="3" borderId="64" xfId="1" applyFont="1" applyFill="1" applyBorder="1" applyAlignment="1">
      <alignment horizontal="left" vertical="center"/>
    </xf>
    <xf numFmtId="0" fontId="4" fillId="3" borderId="48" xfId="1" applyFont="1" applyFill="1" applyBorder="1" applyAlignment="1">
      <alignment horizontal="left" vertical="center"/>
    </xf>
    <xf numFmtId="0" fontId="4" fillId="3" borderId="49" xfId="1" applyFont="1" applyFill="1" applyBorder="1" applyAlignment="1">
      <alignment horizontal="left" vertical="center"/>
    </xf>
    <xf numFmtId="0" fontId="26" fillId="0" borderId="65" xfId="0" applyFont="1" applyBorder="1" applyAlignment="1">
      <alignment horizontal="center" vertical="center"/>
    </xf>
    <xf numFmtId="0" fontId="6" fillId="0" borderId="65" xfId="1" applyFont="1" applyBorder="1" applyAlignment="1">
      <alignment horizontal="center" vertical="center"/>
    </xf>
    <xf numFmtId="0" fontId="0" fillId="0" borderId="20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33" xfId="0" applyBorder="1" applyAlignment="1" applyProtection="1">
      <alignment horizontal="left" vertical="top"/>
      <protection locked="0"/>
    </xf>
    <xf numFmtId="0" fontId="40" fillId="0" borderId="24" xfId="0" applyFont="1" applyBorder="1" applyAlignment="1" applyProtection="1">
      <alignment horizontal="left" vertical="center"/>
      <protection locked="0"/>
    </xf>
    <xf numFmtId="0" fontId="40" fillId="0" borderId="11" xfId="0" applyFont="1" applyBorder="1" applyAlignment="1" applyProtection="1">
      <alignment horizontal="left" vertical="center"/>
      <protection locked="0"/>
    </xf>
    <xf numFmtId="0" fontId="40" fillId="0" borderId="23" xfId="0" applyFont="1" applyBorder="1" applyAlignment="1" applyProtection="1">
      <alignment horizontal="left" vertical="center"/>
      <protection locked="0"/>
    </xf>
    <xf numFmtId="0" fontId="35" fillId="0" borderId="0" xfId="0" applyFont="1" applyAlignment="1" applyProtection="1">
      <alignment horizontal="left" vertical="center"/>
      <protection locked="0"/>
    </xf>
    <xf numFmtId="0" fontId="29" fillId="0" borderId="63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2" fontId="36" fillId="0" borderId="57" xfId="0" applyNumberFormat="1" applyFont="1" applyBorder="1" applyAlignment="1">
      <alignment horizontal="center" vertical="center"/>
    </xf>
    <xf numFmtId="2" fontId="36" fillId="0" borderId="58" xfId="0" applyNumberFormat="1" applyFont="1" applyBorder="1" applyAlignment="1">
      <alignment horizontal="center" vertical="center"/>
    </xf>
    <xf numFmtId="2" fontId="36" fillId="0" borderId="59" xfId="0" applyNumberFormat="1" applyFont="1" applyBorder="1" applyAlignment="1">
      <alignment horizontal="center" vertical="center"/>
    </xf>
    <xf numFmtId="2" fontId="36" fillId="0" borderId="60" xfId="0" applyNumberFormat="1" applyFont="1" applyBorder="1" applyAlignment="1">
      <alignment horizontal="center" vertical="center"/>
    </xf>
    <xf numFmtId="2" fontId="36" fillId="0" borderId="61" xfId="0" applyNumberFormat="1" applyFont="1" applyBorder="1" applyAlignment="1">
      <alignment horizontal="center" vertical="center"/>
    </xf>
    <xf numFmtId="2" fontId="36" fillId="0" borderId="62" xfId="0" applyNumberFormat="1" applyFont="1" applyBorder="1" applyAlignment="1">
      <alignment horizontal="center" vertical="center"/>
    </xf>
    <xf numFmtId="165" fontId="37" fillId="0" borderId="0" xfId="0" applyNumberFormat="1" applyFont="1" applyAlignment="1">
      <alignment horizontal="center" vertical="center"/>
    </xf>
    <xf numFmtId="0" fontId="31" fillId="3" borderId="0" xfId="0" applyFont="1" applyFill="1" applyAlignment="1" applyProtection="1">
      <alignment horizontal="center" vertical="center"/>
      <protection locked="0"/>
    </xf>
    <xf numFmtId="0" fontId="4" fillId="8" borderId="29" xfId="1" applyFont="1" applyFill="1" applyBorder="1" applyAlignment="1">
      <alignment horizontal="left" vertical="center"/>
    </xf>
    <xf numFmtId="0" fontId="4" fillId="8" borderId="14" xfId="1" applyFont="1" applyFill="1" applyBorder="1" applyAlignment="1">
      <alignment horizontal="left" vertical="center"/>
    </xf>
    <xf numFmtId="0" fontId="4" fillId="8" borderId="21" xfId="1" applyFont="1" applyFill="1" applyBorder="1" applyAlignment="1">
      <alignment horizontal="left" vertical="center"/>
    </xf>
    <xf numFmtId="0" fontId="26" fillId="0" borderId="12" xfId="0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6" fillId="0" borderId="52" xfId="1" applyFont="1" applyBorder="1" applyAlignment="1">
      <alignment horizontal="left" vertical="center"/>
    </xf>
    <xf numFmtId="0" fontId="6" fillId="0" borderId="53" xfId="1" applyFont="1" applyBorder="1" applyAlignment="1">
      <alignment horizontal="left" vertical="center"/>
    </xf>
    <xf numFmtId="0" fontId="6" fillId="0" borderId="54" xfId="1" applyFont="1" applyBorder="1" applyAlignment="1">
      <alignment horizontal="left" vertical="center"/>
    </xf>
    <xf numFmtId="0" fontId="27" fillId="0" borderId="55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8" fillId="0" borderId="67" xfId="1" applyFont="1" applyBorder="1" applyAlignment="1">
      <alignment horizontal="center" vertical="center" wrapText="1"/>
    </xf>
    <xf numFmtId="0" fontId="28" fillId="0" borderId="67" xfId="1" applyFont="1" applyBorder="1" applyAlignment="1">
      <alignment horizontal="center" vertical="center"/>
    </xf>
    <xf numFmtId="0" fontId="4" fillId="5" borderId="29" xfId="1" applyFont="1" applyFill="1" applyBorder="1" applyAlignment="1">
      <alignment horizontal="left" vertical="center"/>
    </xf>
    <xf numFmtId="0" fontId="4" fillId="5" borderId="14" xfId="1" applyFont="1" applyFill="1" applyBorder="1" applyAlignment="1">
      <alignment horizontal="left" vertical="center"/>
    </xf>
    <xf numFmtId="0" fontId="4" fillId="5" borderId="21" xfId="1" applyFont="1" applyFill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4" fillId="11" borderId="29" xfId="1" applyFont="1" applyFill="1" applyBorder="1" applyAlignment="1">
      <alignment horizontal="left" vertical="center"/>
    </xf>
    <xf numFmtId="0" fontId="4" fillId="11" borderId="14" xfId="1" applyFont="1" applyFill="1" applyBorder="1" applyAlignment="1">
      <alignment horizontal="left" vertical="center"/>
    </xf>
    <xf numFmtId="0" fontId="4" fillId="11" borderId="21" xfId="1" applyFont="1" applyFill="1" applyBorder="1" applyAlignment="1">
      <alignment horizontal="left" vertical="center"/>
    </xf>
    <xf numFmtId="0" fontId="26" fillId="0" borderId="25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</cellXfs>
  <cellStyles count="8">
    <cellStyle name="Normal" xfId="0" builtinId="0"/>
    <cellStyle name="Normal 13" xfId="1" xr:uid="{00000000-0005-0000-0000-000001000000}"/>
    <cellStyle name="Normal 3" xfId="2" xr:uid="{00000000-0005-0000-0000-000002000000}"/>
    <cellStyle name="Normal 4" xfId="3" xr:uid="{00000000-0005-0000-0000-000003000000}"/>
    <cellStyle name="Normal 6" xfId="4" xr:uid="{00000000-0005-0000-0000-000004000000}"/>
    <cellStyle name="Normal 7" xfId="5" xr:uid="{00000000-0005-0000-0000-000005000000}"/>
    <cellStyle name="Normal 8" xfId="6" xr:uid="{00000000-0005-0000-0000-000006000000}"/>
    <cellStyle name="Normal 9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2371725</xdr:colOff>
          <xdr:row>21</xdr:row>
          <xdr:rowOff>28575</xdr:rowOff>
        </xdr:from>
        <xdr:to>
          <xdr:col>1</xdr:col>
          <xdr:colOff>819150</xdr:colOff>
          <xdr:row>21</xdr:row>
          <xdr:rowOff>285750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1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Lundi am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2371725</xdr:colOff>
          <xdr:row>21</xdr:row>
          <xdr:rowOff>285750</xdr:rowOff>
        </xdr:from>
        <xdr:to>
          <xdr:col>1</xdr:col>
          <xdr:colOff>781050</xdr:colOff>
          <xdr:row>22</xdr:row>
          <xdr:rowOff>200025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1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Lundi ap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21</xdr:row>
          <xdr:rowOff>28575</xdr:rowOff>
        </xdr:from>
        <xdr:to>
          <xdr:col>1</xdr:col>
          <xdr:colOff>1552575</xdr:colOff>
          <xdr:row>21</xdr:row>
          <xdr:rowOff>285750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1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Mardi am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723900</xdr:colOff>
          <xdr:row>21</xdr:row>
          <xdr:rowOff>285750</xdr:rowOff>
        </xdr:from>
        <xdr:to>
          <xdr:col>1</xdr:col>
          <xdr:colOff>1504950</xdr:colOff>
          <xdr:row>22</xdr:row>
          <xdr:rowOff>200025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1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Mardi ap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1476375</xdr:colOff>
          <xdr:row>21</xdr:row>
          <xdr:rowOff>28575</xdr:rowOff>
        </xdr:from>
        <xdr:to>
          <xdr:col>2</xdr:col>
          <xdr:colOff>266700</xdr:colOff>
          <xdr:row>21</xdr:row>
          <xdr:rowOff>285750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1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Mercredi am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1466850</xdr:colOff>
          <xdr:row>21</xdr:row>
          <xdr:rowOff>285750</xdr:rowOff>
        </xdr:from>
        <xdr:to>
          <xdr:col>2</xdr:col>
          <xdr:colOff>209550</xdr:colOff>
          <xdr:row>22</xdr:row>
          <xdr:rowOff>200025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1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Mercredi ap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21</xdr:row>
          <xdr:rowOff>28575</xdr:rowOff>
        </xdr:from>
        <xdr:to>
          <xdr:col>3</xdr:col>
          <xdr:colOff>361950</xdr:colOff>
          <xdr:row>21</xdr:row>
          <xdr:rowOff>285750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1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Jeudi am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21</xdr:row>
          <xdr:rowOff>285750</xdr:rowOff>
        </xdr:from>
        <xdr:to>
          <xdr:col>3</xdr:col>
          <xdr:colOff>323850</xdr:colOff>
          <xdr:row>22</xdr:row>
          <xdr:rowOff>200025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1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Jeudi ap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21</xdr:row>
          <xdr:rowOff>28575</xdr:rowOff>
        </xdr:from>
        <xdr:to>
          <xdr:col>3</xdr:col>
          <xdr:colOff>962025</xdr:colOff>
          <xdr:row>21</xdr:row>
          <xdr:rowOff>285750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1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Vendredi am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21</xdr:row>
          <xdr:rowOff>285750</xdr:rowOff>
        </xdr:from>
        <xdr:to>
          <xdr:col>3</xdr:col>
          <xdr:colOff>952500</xdr:colOff>
          <xdr:row>22</xdr:row>
          <xdr:rowOff>190500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1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Vendredi ap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2" name="Line 1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6810375" y="819150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3" name="Line 9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6810375" y="819150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4396</xdr:colOff>
      <xdr:row>23</xdr:row>
      <xdr:rowOff>23886</xdr:rowOff>
    </xdr:from>
    <xdr:to>
      <xdr:col>1</xdr:col>
      <xdr:colOff>650191</xdr:colOff>
      <xdr:row>23</xdr:row>
      <xdr:rowOff>23886</xdr:rowOff>
    </xdr:to>
    <xdr:sp macro="" textlink="">
      <xdr:nvSpPr>
        <xdr:cNvPr id="27" name="Line 14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ShapeType="1"/>
        </xdr:cNvSpPr>
      </xdr:nvSpPr>
      <xdr:spPr bwMode="auto">
        <a:xfrm>
          <a:off x="4396" y="8750251"/>
          <a:ext cx="2858526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428625</xdr:colOff>
          <xdr:row>9</xdr:row>
          <xdr:rowOff>171450</xdr:rowOff>
        </xdr:from>
        <xdr:to>
          <xdr:col>2</xdr:col>
          <xdr:colOff>647700</xdr:colOff>
          <xdr:row>9</xdr:row>
          <xdr:rowOff>438150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4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9</xdr:row>
          <xdr:rowOff>171450</xdr:rowOff>
        </xdr:from>
        <xdr:to>
          <xdr:col>3</xdr:col>
          <xdr:colOff>628650</xdr:colOff>
          <xdr:row>9</xdr:row>
          <xdr:rowOff>447675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4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10</xdr:row>
          <xdr:rowOff>152400</xdr:rowOff>
        </xdr:from>
        <xdr:to>
          <xdr:col>2</xdr:col>
          <xdr:colOff>638175</xdr:colOff>
          <xdr:row>10</xdr:row>
          <xdr:rowOff>419100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4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10</xdr:row>
          <xdr:rowOff>161925</xdr:rowOff>
        </xdr:from>
        <xdr:to>
          <xdr:col>3</xdr:col>
          <xdr:colOff>619125</xdr:colOff>
          <xdr:row>10</xdr:row>
          <xdr:rowOff>438150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4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11</xdr:row>
          <xdr:rowOff>142875</xdr:rowOff>
        </xdr:from>
        <xdr:to>
          <xdr:col>2</xdr:col>
          <xdr:colOff>628650</xdr:colOff>
          <xdr:row>11</xdr:row>
          <xdr:rowOff>409575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4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11</xdr:row>
          <xdr:rowOff>152400</xdr:rowOff>
        </xdr:from>
        <xdr:to>
          <xdr:col>3</xdr:col>
          <xdr:colOff>609600</xdr:colOff>
          <xdr:row>11</xdr:row>
          <xdr:rowOff>428625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4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12</xdr:row>
          <xdr:rowOff>142875</xdr:rowOff>
        </xdr:from>
        <xdr:to>
          <xdr:col>2</xdr:col>
          <xdr:colOff>628650</xdr:colOff>
          <xdr:row>12</xdr:row>
          <xdr:rowOff>409575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4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12</xdr:row>
          <xdr:rowOff>152400</xdr:rowOff>
        </xdr:from>
        <xdr:to>
          <xdr:col>3</xdr:col>
          <xdr:colOff>609600</xdr:colOff>
          <xdr:row>12</xdr:row>
          <xdr:rowOff>438150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4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400050</xdr:colOff>
          <xdr:row>13</xdr:row>
          <xdr:rowOff>152400</xdr:rowOff>
        </xdr:from>
        <xdr:to>
          <xdr:col>2</xdr:col>
          <xdr:colOff>628650</xdr:colOff>
          <xdr:row>13</xdr:row>
          <xdr:rowOff>419100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4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13</xdr:row>
          <xdr:rowOff>161925</xdr:rowOff>
        </xdr:from>
        <xdr:to>
          <xdr:col>3</xdr:col>
          <xdr:colOff>600075</xdr:colOff>
          <xdr:row>13</xdr:row>
          <xdr:rowOff>438150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4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390525</xdr:colOff>
          <xdr:row>14</xdr:row>
          <xdr:rowOff>123825</xdr:rowOff>
        </xdr:from>
        <xdr:to>
          <xdr:col>2</xdr:col>
          <xdr:colOff>609600</xdr:colOff>
          <xdr:row>14</xdr:row>
          <xdr:rowOff>390525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4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14</xdr:row>
          <xdr:rowOff>133350</xdr:rowOff>
        </xdr:from>
        <xdr:to>
          <xdr:col>3</xdr:col>
          <xdr:colOff>590550</xdr:colOff>
          <xdr:row>14</xdr:row>
          <xdr:rowOff>409575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4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15</xdr:row>
          <xdr:rowOff>152400</xdr:rowOff>
        </xdr:from>
        <xdr:to>
          <xdr:col>2</xdr:col>
          <xdr:colOff>600075</xdr:colOff>
          <xdr:row>15</xdr:row>
          <xdr:rowOff>419100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4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15</xdr:row>
          <xdr:rowOff>161925</xdr:rowOff>
        </xdr:from>
        <xdr:to>
          <xdr:col>3</xdr:col>
          <xdr:colOff>581025</xdr:colOff>
          <xdr:row>15</xdr:row>
          <xdr:rowOff>438150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4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371475</xdr:colOff>
          <xdr:row>16</xdr:row>
          <xdr:rowOff>114300</xdr:rowOff>
        </xdr:from>
        <xdr:to>
          <xdr:col>2</xdr:col>
          <xdr:colOff>590550</xdr:colOff>
          <xdr:row>16</xdr:row>
          <xdr:rowOff>381000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4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16</xdr:row>
          <xdr:rowOff>123825</xdr:rowOff>
        </xdr:from>
        <xdr:to>
          <xdr:col>3</xdr:col>
          <xdr:colOff>571500</xdr:colOff>
          <xdr:row>16</xdr:row>
          <xdr:rowOff>400050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4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466725</xdr:colOff>
          <xdr:row>8</xdr:row>
          <xdr:rowOff>19050</xdr:rowOff>
        </xdr:from>
        <xdr:to>
          <xdr:col>2</xdr:col>
          <xdr:colOff>733425</xdr:colOff>
          <xdr:row>8</xdr:row>
          <xdr:rowOff>342900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5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8</xdr:row>
          <xdr:rowOff>28575</xdr:rowOff>
        </xdr:from>
        <xdr:to>
          <xdr:col>3</xdr:col>
          <xdr:colOff>638175</xdr:colOff>
          <xdr:row>8</xdr:row>
          <xdr:rowOff>352425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5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466725</xdr:colOff>
          <xdr:row>9</xdr:row>
          <xdr:rowOff>19050</xdr:rowOff>
        </xdr:from>
        <xdr:to>
          <xdr:col>2</xdr:col>
          <xdr:colOff>733425</xdr:colOff>
          <xdr:row>10</xdr:row>
          <xdr:rowOff>28575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5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9</xdr:row>
          <xdr:rowOff>19050</xdr:rowOff>
        </xdr:from>
        <xdr:to>
          <xdr:col>3</xdr:col>
          <xdr:colOff>638175</xdr:colOff>
          <xdr:row>10</xdr:row>
          <xdr:rowOff>19050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5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10</xdr:row>
          <xdr:rowOff>9525</xdr:rowOff>
        </xdr:from>
        <xdr:to>
          <xdr:col>2</xdr:col>
          <xdr:colOff>723900</xdr:colOff>
          <xdr:row>11</xdr:row>
          <xdr:rowOff>19050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5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10</xdr:row>
          <xdr:rowOff>9525</xdr:rowOff>
        </xdr:from>
        <xdr:to>
          <xdr:col>3</xdr:col>
          <xdr:colOff>628650</xdr:colOff>
          <xdr:row>11</xdr:row>
          <xdr:rowOff>19050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5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466725</xdr:colOff>
          <xdr:row>10</xdr:row>
          <xdr:rowOff>304800</xdr:rowOff>
        </xdr:from>
        <xdr:to>
          <xdr:col>2</xdr:col>
          <xdr:colOff>733425</xdr:colOff>
          <xdr:row>12</xdr:row>
          <xdr:rowOff>9525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5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10</xdr:row>
          <xdr:rowOff>304800</xdr:rowOff>
        </xdr:from>
        <xdr:to>
          <xdr:col>3</xdr:col>
          <xdr:colOff>638175</xdr:colOff>
          <xdr:row>12</xdr:row>
          <xdr:rowOff>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5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447675</xdr:colOff>
          <xdr:row>16</xdr:row>
          <xdr:rowOff>19050</xdr:rowOff>
        </xdr:from>
        <xdr:to>
          <xdr:col>2</xdr:col>
          <xdr:colOff>714375</xdr:colOff>
          <xdr:row>17</xdr:row>
          <xdr:rowOff>28575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5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16</xdr:row>
          <xdr:rowOff>28575</xdr:rowOff>
        </xdr:from>
        <xdr:to>
          <xdr:col>3</xdr:col>
          <xdr:colOff>657225</xdr:colOff>
          <xdr:row>17</xdr:row>
          <xdr:rowOff>38100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5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447675</xdr:colOff>
          <xdr:row>17</xdr:row>
          <xdr:rowOff>19050</xdr:rowOff>
        </xdr:from>
        <xdr:to>
          <xdr:col>2</xdr:col>
          <xdr:colOff>714375</xdr:colOff>
          <xdr:row>18</xdr:row>
          <xdr:rowOff>28575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5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17</xdr:row>
          <xdr:rowOff>19050</xdr:rowOff>
        </xdr:from>
        <xdr:to>
          <xdr:col>3</xdr:col>
          <xdr:colOff>657225</xdr:colOff>
          <xdr:row>18</xdr:row>
          <xdr:rowOff>28575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5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18</xdr:row>
          <xdr:rowOff>19050</xdr:rowOff>
        </xdr:from>
        <xdr:to>
          <xdr:col>2</xdr:col>
          <xdr:colOff>742950</xdr:colOff>
          <xdr:row>19</xdr:row>
          <xdr:rowOff>28575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5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18</xdr:row>
          <xdr:rowOff>19050</xdr:rowOff>
        </xdr:from>
        <xdr:to>
          <xdr:col>3</xdr:col>
          <xdr:colOff>647700</xdr:colOff>
          <xdr:row>19</xdr:row>
          <xdr:rowOff>19050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5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19</xdr:row>
          <xdr:rowOff>0</xdr:rowOff>
        </xdr:from>
        <xdr:to>
          <xdr:col>2</xdr:col>
          <xdr:colOff>742950</xdr:colOff>
          <xdr:row>20</xdr:row>
          <xdr:rowOff>19050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5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19</xdr:row>
          <xdr:rowOff>0</xdr:rowOff>
        </xdr:from>
        <xdr:to>
          <xdr:col>3</xdr:col>
          <xdr:colOff>657225</xdr:colOff>
          <xdr:row>20</xdr:row>
          <xdr:rowOff>9525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5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403860</xdr:colOff>
      <xdr:row>15</xdr:row>
      <xdr:rowOff>182880</xdr:rowOff>
    </xdr:from>
    <xdr:to>
      <xdr:col>2</xdr:col>
      <xdr:colOff>655320</xdr:colOff>
      <xdr:row>15</xdr:row>
      <xdr:rowOff>182880</xdr:rowOff>
    </xdr:to>
    <xdr:sp macro="" textlink="">
      <xdr:nvSpPr>
        <xdr:cNvPr id="6157" name="Line 1">
          <a:extLst>
            <a:ext uri="{FF2B5EF4-FFF2-40B4-BE49-F238E27FC236}">
              <a16:creationId xmlns:a16="http://schemas.microsoft.com/office/drawing/2014/main" id="{00000000-0008-0000-0600-00000D180000}"/>
            </a:ext>
          </a:extLst>
        </xdr:cNvPr>
        <xdr:cNvSpPr>
          <a:spLocks noChangeShapeType="1"/>
        </xdr:cNvSpPr>
      </xdr:nvSpPr>
      <xdr:spPr bwMode="auto">
        <a:xfrm>
          <a:off x="2674620" y="9395460"/>
          <a:ext cx="207264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45720</xdr:colOff>
      <xdr:row>15</xdr:row>
      <xdr:rowOff>167640</xdr:rowOff>
    </xdr:from>
    <xdr:to>
      <xdr:col>3</xdr:col>
      <xdr:colOff>1196340</xdr:colOff>
      <xdr:row>15</xdr:row>
      <xdr:rowOff>167640</xdr:rowOff>
    </xdr:to>
    <xdr:sp macro="" textlink="">
      <xdr:nvSpPr>
        <xdr:cNvPr id="6159" name="Line 3">
          <a:extLst>
            <a:ext uri="{FF2B5EF4-FFF2-40B4-BE49-F238E27FC236}">
              <a16:creationId xmlns:a16="http://schemas.microsoft.com/office/drawing/2014/main" id="{00000000-0008-0000-0600-00000F180000}"/>
            </a:ext>
          </a:extLst>
        </xdr:cNvPr>
        <xdr:cNvSpPr>
          <a:spLocks noChangeShapeType="1"/>
        </xdr:cNvSpPr>
      </xdr:nvSpPr>
      <xdr:spPr bwMode="auto">
        <a:xfrm>
          <a:off x="5417820" y="9380220"/>
          <a:ext cx="115062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95250</xdr:colOff>
          <xdr:row>0</xdr:row>
          <xdr:rowOff>104775</xdr:rowOff>
        </xdr:from>
        <xdr:to>
          <xdr:col>7</xdr:col>
          <xdr:colOff>19050</xdr:colOff>
          <xdr:row>1</xdr:row>
          <xdr:rowOff>76200</xdr:rowOff>
        </xdr:to>
        <xdr:sp macro="" textlink="">
          <xdr:nvSpPr>
            <xdr:cNvPr id="14337" name="Button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6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Dupliquer - Suivi TPI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255270</xdr:colOff>
      <xdr:row>10</xdr:row>
      <xdr:rowOff>125730</xdr:rowOff>
    </xdr:from>
    <xdr:to>
      <xdr:col>4</xdr:col>
      <xdr:colOff>55245</xdr:colOff>
      <xdr:row>12</xdr:row>
      <xdr:rowOff>52</xdr:rowOff>
    </xdr:to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/>
      </xdr:nvSpPr>
      <xdr:spPr>
        <a:xfrm>
          <a:off x="3865245" y="9717405"/>
          <a:ext cx="390525" cy="5791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endParaRPr lang="fr-FR" sz="1400" b="1" cap="small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160020</xdr:colOff>
      <xdr:row>9</xdr:row>
      <xdr:rowOff>11430</xdr:rowOff>
    </xdr:from>
    <xdr:to>
      <xdr:col>5</xdr:col>
      <xdr:colOff>207645</xdr:colOff>
      <xdr:row>12</xdr:row>
      <xdr:rowOff>161966</xdr:rowOff>
    </xdr:to>
    <xdr:sp macro="" textlink="">
      <xdr:nvSpPr>
        <xdr:cNvPr id="12" name="ZoneTexte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 txBox="1"/>
      </xdr:nvSpPr>
      <xdr:spPr>
        <a:xfrm>
          <a:off x="4065270" y="9393555"/>
          <a:ext cx="400050" cy="10649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/>
          <a:endParaRPr lang="fr-FR" sz="4400" b="0" cap="small" baseline="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13" Type="http://schemas.openxmlformats.org/officeDocument/2006/relationships/ctrlProp" Target="../ctrlProps/ctrlProp19.xml"/><Relationship Id="rId18" Type="http://schemas.openxmlformats.org/officeDocument/2006/relationships/ctrlProp" Target="../ctrlProps/ctrlProp24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13.xml"/><Relationship Id="rId12" Type="http://schemas.openxmlformats.org/officeDocument/2006/relationships/ctrlProp" Target="../ctrlProps/ctrlProp18.xml"/><Relationship Id="rId17" Type="http://schemas.openxmlformats.org/officeDocument/2006/relationships/ctrlProp" Target="../ctrlProps/ctrlProp23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22.xml"/><Relationship Id="rId20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2.xml"/><Relationship Id="rId11" Type="http://schemas.openxmlformats.org/officeDocument/2006/relationships/ctrlProp" Target="../ctrlProps/ctrlProp17.xml"/><Relationship Id="rId5" Type="http://schemas.openxmlformats.org/officeDocument/2006/relationships/ctrlProp" Target="../ctrlProps/ctrlProp11.xml"/><Relationship Id="rId15" Type="http://schemas.openxmlformats.org/officeDocument/2006/relationships/ctrlProp" Target="../ctrlProps/ctrlProp21.xml"/><Relationship Id="rId10" Type="http://schemas.openxmlformats.org/officeDocument/2006/relationships/ctrlProp" Target="../ctrlProps/ctrlProp16.xml"/><Relationship Id="rId19" Type="http://schemas.openxmlformats.org/officeDocument/2006/relationships/ctrlProp" Target="../ctrlProps/ctrlProp25.xml"/><Relationship Id="rId4" Type="http://schemas.openxmlformats.org/officeDocument/2006/relationships/vmlDrawing" Target="../drawings/vmlDrawing6.vml"/><Relationship Id="rId9" Type="http://schemas.openxmlformats.org/officeDocument/2006/relationships/ctrlProp" Target="../ctrlProps/ctrlProp15.xml"/><Relationship Id="rId14" Type="http://schemas.openxmlformats.org/officeDocument/2006/relationships/ctrlProp" Target="../ctrlProps/ctrlProp20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0.xml"/><Relationship Id="rId13" Type="http://schemas.openxmlformats.org/officeDocument/2006/relationships/ctrlProp" Target="../ctrlProps/ctrlProp35.xml"/><Relationship Id="rId18" Type="http://schemas.openxmlformats.org/officeDocument/2006/relationships/ctrlProp" Target="../ctrlProps/ctrlProp40.xml"/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29.xml"/><Relationship Id="rId12" Type="http://schemas.openxmlformats.org/officeDocument/2006/relationships/ctrlProp" Target="../ctrlProps/ctrlProp34.xml"/><Relationship Id="rId17" Type="http://schemas.openxmlformats.org/officeDocument/2006/relationships/ctrlProp" Target="../ctrlProps/ctrlProp39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38.xml"/><Relationship Id="rId20" Type="http://schemas.openxmlformats.org/officeDocument/2006/relationships/ctrlProp" Target="../ctrlProps/ctrlProp42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28.xml"/><Relationship Id="rId11" Type="http://schemas.openxmlformats.org/officeDocument/2006/relationships/ctrlProp" Target="../ctrlProps/ctrlProp33.xml"/><Relationship Id="rId5" Type="http://schemas.openxmlformats.org/officeDocument/2006/relationships/ctrlProp" Target="../ctrlProps/ctrlProp27.xml"/><Relationship Id="rId15" Type="http://schemas.openxmlformats.org/officeDocument/2006/relationships/ctrlProp" Target="../ctrlProps/ctrlProp37.xml"/><Relationship Id="rId10" Type="http://schemas.openxmlformats.org/officeDocument/2006/relationships/ctrlProp" Target="../ctrlProps/ctrlProp32.xml"/><Relationship Id="rId19" Type="http://schemas.openxmlformats.org/officeDocument/2006/relationships/ctrlProp" Target="../ctrlProps/ctrlProp41.xml"/><Relationship Id="rId4" Type="http://schemas.openxmlformats.org/officeDocument/2006/relationships/vmlDrawing" Target="../drawings/vmlDrawing8.vml"/><Relationship Id="rId9" Type="http://schemas.openxmlformats.org/officeDocument/2006/relationships/ctrlProp" Target="../ctrlProps/ctrlProp31.xml"/><Relationship Id="rId14" Type="http://schemas.openxmlformats.org/officeDocument/2006/relationships/ctrlProp" Target="../ctrlProps/ctrlProp3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43.xml"/><Relationship Id="rId4" Type="http://schemas.openxmlformats.org/officeDocument/2006/relationships/vmlDrawing" Target="../drawings/vmlDrawing10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D17"/>
  <sheetViews>
    <sheetView showGridLines="0" zoomScale="130" zoomScaleNormal="130" workbookViewId="0"/>
  </sheetViews>
  <sheetFormatPr baseColWidth="10" defaultRowHeight="12.75" x14ac:dyDescent="0.2"/>
  <cols>
    <col min="1" max="1" width="16.5703125" customWidth="1"/>
    <col min="2" max="3" width="15" customWidth="1"/>
    <col min="4" max="4" width="32.85546875" customWidth="1"/>
    <col min="5" max="6" width="11.28515625" customWidth="1"/>
  </cols>
  <sheetData>
    <row r="1" spans="1:4" ht="39" customHeight="1" x14ac:dyDescent="0.35">
      <c r="A1" s="3" t="s">
        <v>60</v>
      </c>
      <c r="B1" s="3"/>
      <c r="C1" s="3"/>
    </row>
    <row r="2" spans="1:4" ht="15" customHeight="1" x14ac:dyDescent="0.35">
      <c r="A2" s="3"/>
      <c r="B2" s="3"/>
      <c r="C2" s="3"/>
    </row>
    <row r="3" spans="1:4" s="2" customFormat="1" ht="15" x14ac:dyDescent="0.2">
      <c r="A3" s="13"/>
      <c r="B3" s="93" t="s">
        <v>171</v>
      </c>
      <c r="D3" s="5"/>
    </row>
    <row r="4" spans="1:4" s="2" customFormat="1" ht="15" x14ac:dyDescent="0.2">
      <c r="D4" s="5"/>
    </row>
    <row r="5" spans="1:4" s="2" customFormat="1" ht="15" x14ac:dyDescent="0.2">
      <c r="A5" s="4"/>
      <c r="B5" s="93" t="s">
        <v>169</v>
      </c>
      <c r="D5" s="5"/>
    </row>
    <row r="6" spans="1:4" s="2" customFormat="1" ht="15" x14ac:dyDescent="0.2">
      <c r="D6" s="5"/>
    </row>
    <row r="7" spans="1:4" s="2" customFormat="1" ht="15" x14ac:dyDescent="0.2">
      <c r="A7" s="12"/>
      <c r="B7" s="93" t="s">
        <v>170</v>
      </c>
      <c r="D7" s="5"/>
    </row>
    <row r="8" spans="1:4" s="2" customFormat="1" ht="15" x14ac:dyDescent="0.2">
      <c r="D8" s="5"/>
    </row>
    <row r="9" spans="1:4" s="2" customFormat="1" ht="15" x14ac:dyDescent="0.2">
      <c r="D9" s="5"/>
    </row>
    <row r="10" spans="1:4" s="2" customFormat="1" ht="15" x14ac:dyDescent="0.2"/>
    <row r="11" spans="1:4" s="2" customFormat="1" ht="15" x14ac:dyDescent="0.2"/>
    <row r="12" spans="1:4" s="2" customFormat="1" ht="23.25" x14ac:dyDescent="0.35">
      <c r="A12" s="3" t="s">
        <v>61</v>
      </c>
      <c r="B12" s="3"/>
      <c r="C12" s="3"/>
    </row>
    <row r="13" spans="1:4" s="2" customFormat="1" ht="15" x14ac:dyDescent="0.2"/>
    <row r="14" spans="1:4" s="2" customFormat="1" ht="51" customHeight="1" x14ac:dyDescent="0.2">
      <c r="A14" s="171" t="s">
        <v>167</v>
      </c>
      <c r="B14" s="172" t="s">
        <v>168</v>
      </c>
      <c r="C14" s="172" t="s">
        <v>166</v>
      </c>
      <c r="D14" s="171" t="s">
        <v>160</v>
      </c>
    </row>
    <row r="15" spans="1:4" s="2" customFormat="1" ht="15" x14ac:dyDescent="0.2">
      <c r="A15" s="19">
        <v>8</v>
      </c>
      <c r="B15" s="173">
        <v>10</v>
      </c>
      <c r="C15" s="173">
        <v>10</v>
      </c>
      <c r="D15" s="103" t="s">
        <v>177</v>
      </c>
    </row>
    <row r="16" spans="1:4" s="2" customFormat="1" ht="15" x14ac:dyDescent="0.2">
      <c r="A16" s="174" t="s">
        <v>178</v>
      </c>
      <c r="B16" s="174" t="s">
        <v>187</v>
      </c>
      <c r="C16" s="174" t="s">
        <v>187</v>
      </c>
      <c r="D16" s="15" t="s">
        <v>62</v>
      </c>
    </row>
    <row r="17" spans="1:4" s="2" customFormat="1" ht="15" x14ac:dyDescent="0.2">
      <c r="A17" s="173" t="s">
        <v>179</v>
      </c>
      <c r="B17" s="173" t="s">
        <v>185</v>
      </c>
      <c r="C17" s="173" t="s">
        <v>186</v>
      </c>
      <c r="D17" s="15" t="s">
        <v>63</v>
      </c>
    </row>
  </sheetData>
  <sheetProtection algorithmName="SHA-512" hashValue="YPKrgj+qVqF3KwZahua6KYwfdOaejM0pYnwYxnbnBqHuaZOrzYDRbm6lZHe/UVS2uMvDL/EGxn8A6pUThvFkZg==" saltValue="cpF/zfX/CMLhrrZ97mOmGA==" spinCount="100000" sheet="1" objects="1" scenarios="1"/>
  <phoneticPr fontId="7" type="noConversion"/>
  <pageMargins left="0.78740157480314965" right="0.35433070866141736" top="1.0629921259842521" bottom="0.98425196850393704" header="0.35433070866141736" footer="0.51181102362204722"/>
  <pageSetup paperSize="9" orientation="portrait" r:id="rId1"/>
  <headerFooter alignWithMargins="0">
    <oddHeader>&amp;LService
&amp;"Arial,Gras"Formation professionnelle&amp;R&amp;G</oddHeader>
    <oddFooter>&amp;C&amp;P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10">
    <tabColor indexed="13"/>
    <pageSetUpPr fitToPage="1"/>
  </sheetPr>
  <dimension ref="A1:N43"/>
  <sheetViews>
    <sheetView showGridLines="0" zoomScale="80" zoomScaleNormal="80" workbookViewId="0">
      <selection activeCell="B49" sqref="B49"/>
    </sheetView>
  </sheetViews>
  <sheetFormatPr baseColWidth="10" defaultColWidth="11.42578125" defaultRowHeight="15" x14ac:dyDescent="0.2"/>
  <cols>
    <col min="1" max="1" width="4.28515625" style="30" customWidth="1"/>
    <col min="2" max="2" width="56.140625" style="22" customWidth="1"/>
    <col min="3" max="6" width="4.28515625" style="22" customWidth="1"/>
    <col min="7" max="9" width="12.28515625" style="22" customWidth="1"/>
    <col min="10" max="10" width="18.140625" style="22" customWidth="1"/>
    <col min="11" max="11" width="11.5703125" style="22" customWidth="1"/>
    <col min="12" max="12" width="11.42578125" style="22"/>
    <col min="13" max="13" width="11.42578125" style="204"/>
    <col min="14" max="14" width="11.42578125" style="22" hidden="1" customWidth="1"/>
    <col min="15" max="16384" width="11.42578125" style="22"/>
  </cols>
  <sheetData>
    <row r="1" spans="1:13" ht="39" customHeight="1" x14ac:dyDescent="0.2">
      <c r="A1" s="401" t="s">
        <v>139</v>
      </c>
      <c r="B1" s="401"/>
      <c r="C1" s="401"/>
      <c r="D1" s="401"/>
      <c r="E1" s="401"/>
      <c r="F1" s="401"/>
      <c r="G1" s="401"/>
      <c r="H1" s="401"/>
      <c r="I1" s="401"/>
      <c r="J1" s="401"/>
      <c r="M1" s="204" t="s">
        <v>195</v>
      </c>
    </row>
    <row r="2" spans="1:13" ht="19.899999999999999" customHeight="1" x14ac:dyDescent="0.2">
      <c r="A2" s="128" t="s">
        <v>112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3" ht="6" customHeight="1" x14ac:dyDescent="0.2">
      <c r="A3" s="416"/>
      <c r="B3" s="416"/>
      <c r="C3" s="416"/>
      <c r="D3" s="416"/>
      <c r="E3" s="416"/>
      <c r="F3" s="416"/>
      <c r="G3" s="416"/>
      <c r="H3" s="416"/>
      <c r="I3" s="416"/>
      <c r="J3" s="416"/>
    </row>
    <row r="4" spans="1:13" x14ac:dyDescent="0.2">
      <c r="A4" s="129" t="s">
        <v>33</v>
      </c>
      <c r="B4" s="402" t="s">
        <v>196</v>
      </c>
      <c r="C4" s="403"/>
      <c r="D4" s="403"/>
      <c r="E4" s="403"/>
      <c r="F4" s="404"/>
      <c r="G4" s="405"/>
      <c r="H4" s="405"/>
      <c r="I4" s="405"/>
      <c r="J4" s="406"/>
    </row>
    <row r="5" spans="1:13" ht="6" customHeight="1" x14ac:dyDescent="0.2">
      <c r="A5" s="409"/>
      <c r="B5" s="411"/>
      <c r="C5" s="411"/>
      <c r="D5" s="411"/>
      <c r="E5" s="411"/>
      <c r="F5" s="411"/>
      <c r="G5" s="407"/>
      <c r="H5" s="407"/>
      <c r="I5" s="407"/>
      <c r="J5" s="408"/>
    </row>
    <row r="6" spans="1:13" ht="19.5" customHeight="1" x14ac:dyDescent="0.2">
      <c r="A6" s="410"/>
      <c r="B6" s="412" t="s">
        <v>182</v>
      </c>
      <c r="C6" s="413"/>
      <c r="D6" s="273" t="s">
        <v>34</v>
      </c>
      <c r="E6" s="278" t="s">
        <v>33</v>
      </c>
      <c r="F6" s="414" t="s">
        <v>184</v>
      </c>
      <c r="G6" s="414"/>
      <c r="H6" s="414"/>
      <c r="I6" s="414"/>
      <c r="J6" s="415"/>
    </row>
    <row r="7" spans="1:13" ht="19.5" customHeight="1" x14ac:dyDescent="0.2">
      <c r="A7" s="410"/>
      <c r="B7" s="130" t="s">
        <v>181</v>
      </c>
      <c r="C7" s="273" t="s">
        <v>34</v>
      </c>
      <c r="D7" s="274"/>
      <c r="E7" s="279"/>
      <c r="F7" s="278"/>
      <c r="G7" s="414"/>
      <c r="H7" s="414"/>
      <c r="I7" s="414"/>
      <c r="J7" s="415"/>
    </row>
    <row r="8" spans="1:13" ht="22.5" customHeight="1" x14ac:dyDescent="0.2">
      <c r="A8" s="410"/>
      <c r="B8" s="177"/>
      <c r="C8" s="274"/>
      <c r="D8" s="274"/>
      <c r="E8" s="279"/>
      <c r="F8" s="280"/>
      <c r="G8" s="417" t="s">
        <v>173</v>
      </c>
      <c r="H8" s="418"/>
      <c r="I8" s="418"/>
      <c r="J8" s="419"/>
    </row>
    <row r="9" spans="1:13" ht="17.100000000000001" customHeight="1" x14ac:dyDescent="0.25">
      <c r="A9" s="420" t="s">
        <v>199</v>
      </c>
      <c r="B9" s="421"/>
      <c r="C9" s="166"/>
      <c r="D9" s="166"/>
      <c r="E9" s="166"/>
      <c r="F9" s="184"/>
      <c r="G9" s="391"/>
      <c r="H9" s="391"/>
      <c r="I9" s="391"/>
      <c r="J9" s="391"/>
    </row>
    <row r="10" spans="1:13" ht="26.25" customHeight="1" x14ac:dyDescent="0.2">
      <c r="A10" s="437" t="s">
        <v>119</v>
      </c>
      <c r="B10" s="438"/>
      <c r="C10" s="14"/>
      <c r="D10" s="14"/>
      <c r="E10" s="14"/>
      <c r="F10" s="185"/>
      <c r="G10" s="388"/>
      <c r="H10" s="389"/>
      <c r="I10" s="389"/>
      <c r="J10" s="390"/>
      <c r="M10" s="204" t="str">
        <f>IF(COUNT(C10:E10)&gt;1,"Doublon détecté sur la ligne","")</f>
        <v/>
      </c>
    </row>
    <row r="11" spans="1:13" ht="17.100000000000001" customHeight="1" x14ac:dyDescent="0.2">
      <c r="A11" s="439" t="s">
        <v>28</v>
      </c>
      <c r="B11" s="440"/>
      <c r="C11" s="14"/>
      <c r="D11" s="14"/>
      <c r="E11" s="14"/>
      <c r="F11" s="185"/>
      <c r="G11" s="388"/>
      <c r="H11" s="389"/>
      <c r="I11" s="389"/>
      <c r="J11" s="390"/>
      <c r="M11" s="204" t="str">
        <f t="shared" ref="M11:M17" si="0">IF(COUNT(C11:E11)&gt;1,"Doublon détecté sur la ligne","")</f>
        <v/>
      </c>
    </row>
    <row r="12" spans="1:13" ht="17.100000000000001" customHeight="1" x14ac:dyDescent="0.2">
      <c r="A12" s="441" t="s">
        <v>117</v>
      </c>
      <c r="B12" s="442"/>
      <c r="C12" s="14"/>
      <c r="D12" s="14"/>
      <c r="E12" s="14"/>
      <c r="F12" s="185"/>
      <c r="G12" s="388"/>
      <c r="H12" s="389"/>
      <c r="I12" s="389"/>
      <c r="J12" s="390"/>
      <c r="M12" s="204" t="str">
        <f t="shared" si="0"/>
        <v/>
      </c>
    </row>
    <row r="13" spans="1:13" ht="17.100000000000001" customHeight="1" x14ac:dyDescent="0.2">
      <c r="A13" s="441" t="s">
        <v>113</v>
      </c>
      <c r="B13" s="442"/>
      <c r="C13" s="14"/>
      <c r="D13" s="14"/>
      <c r="E13" s="14"/>
      <c r="F13" s="185"/>
      <c r="G13" s="388"/>
      <c r="H13" s="389"/>
      <c r="I13" s="389"/>
      <c r="J13" s="390"/>
      <c r="M13" s="204" t="str">
        <f t="shared" si="0"/>
        <v/>
      </c>
    </row>
    <row r="14" spans="1:13" ht="17.100000000000001" customHeight="1" x14ac:dyDescent="0.2">
      <c r="A14" s="443" t="s">
        <v>120</v>
      </c>
      <c r="B14" s="444"/>
      <c r="C14" s="14"/>
      <c r="D14" s="14"/>
      <c r="E14" s="14"/>
      <c r="F14" s="185"/>
      <c r="G14" s="432"/>
      <c r="H14" s="433"/>
      <c r="I14" s="433"/>
      <c r="J14" s="433"/>
      <c r="M14" s="204" t="str">
        <f t="shared" si="0"/>
        <v/>
      </c>
    </row>
    <row r="15" spans="1:13" ht="27.75" customHeight="1" x14ac:dyDescent="0.2">
      <c r="A15" s="445" t="s">
        <v>121</v>
      </c>
      <c r="B15" s="446"/>
      <c r="C15" s="14"/>
      <c r="D15" s="14"/>
      <c r="E15" s="14"/>
      <c r="F15" s="185"/>
      <c r="G15" s="388"/>
      <c r="H15" s="389"/>
      <c r="I15" s="389"/>
      <c r="J15" s="390"/>
      <c r="M15" s="204" t="str">
        <f t="shared" si="0"/>
        <v/>
      </c>
    </row>
    <row r="16" spans="1:13" ht="27.75" customHeight="1" x14ac:dyDescent="0.2">
      <c r="A16" s="445" t="s">
        <v>165</v>
      </c>
      <c r="B16" s="446"/>
      <c r="C16" s="14"/>
      <c r="D16" s="14"/>
      <c r="E16" s="14"/>
      <c r="F16" s="185"/>
      <c r="G16" s="388"/>
      <c r="H16" s="389"/>
      <c r="I16" s="389"/>
      <c r="J16" s="390"/>
      <c r="M16" s="204" t="str">
        <f t="shared" si="0"/>
        <v/>
      </c>
    </row>
    <row r="17" spans="1:13" ht="17.100000000000001" customHeight="1" x14ac:dyDescent="0.2">
      <c r="A17" s="441" t="s">
        <v>122</v>
      </c>
      <c r="B17" s="442"/>
      <c r="C17" s="14"/>
      <c r="D17" s="14"/>
      <c r="E17" s="14"/>
      <c r="F17" s="185"/>
      <c r="G17" s="388"/>
      <c r="H17" s="389"/>
      <c r="I17" s="389"/>
      <c r="J17" s="390"/>
      <c r="M17" s="204" t="str">
        <f t="shared" si="0"/>
        <v/>
      </c>
    </row>
    <row r="18" spans="1:13" ht="17.100000000000001" customHeight="1" x14ac:dyDescent="0.2">
      <c r="A18" s="447"/>
      <c r="B18" s="448"/>
      <c r="C18" s="14"/>
      <c r="D18" s="14"/>
      <c r="E18" s="14"/>
      <c r="F18" s="185"/>
      <c r="G18" s="388"/>
      <c r="H18" s="389"/>
      <c r="I18" s="389"/>
      <c r="J18" s="390"/>
    </row>
    <row r="19" spans="1:13" ht="17.100000000000001" customHeight="1" x14ac:dyDescent="0.2">
      <c r="A19" s="447"/>
      <c r="B19" s="448"/>
      <c r="C19" s="14"/>
      <c r="D19" s="14"/>
      <c r="E19" s="14"/>
      <c r="F19" s="185"/>
      <c r="G19" s="388"/>
      <c r="H19" s="389"/>
      <c r="I19" s="389"/>
      <c r="J19" s="390"/>
    </row>
    <row r="20" spans="1:13" ht="17.100000000000001" customHeight="1" x14ac:dyDescent="0.2">
      <c r="A20" s="447"/>
      <c r="B20" s="448"/>
      <c r="C20" s="14"/>
      <c r="D20" s="14"/>
      <c r="E20" s="14"/>
      <c r="F20" s="185"/>
      <c r="G20" s="388"/>
      <c r="H20" s="389"/>
      <c r="I20" s="389"/>
      <c r="J20" s="390"/>
    </row>
    <row r="21" spans="1:13" ht="17.100000000000001" customHeight="1" x14ac:dyDescent="0.2">
      <c r="A21" s="447"/>
      <c r="B21" s="448"/>
      <c r="C21" s="14"/>
      <c r="D21" s="14"/>
      <c r="E21" s="14"/>
      <c r="F21" s="185"/>
      <c r="G21" s="388"/>
      <c r="H21" s="389"/>
      <c r="I21" s="389"/>
      <c r="J21" s="390"/>
    </row>
    <row r="22" spans="1:13" ht="17.100000000000001" customHeight="1" x14ac:dyDescent="0.2">
      <c r="A22" s="447"/>
      <c r="B22" s="448"/>
      <c r="C22" s="14"/>
      <c r="D22" s="14"/>
      <c r="E22" s="14"/>
      <c r="F22" s="185"/>
      <c r="G22" s="388"/>
      <c r="H22" s="389"/>
      <c r="I22" s="389"/>
      <c r="J22" s="390"/>
    </row>
    <row r="23" spans="1:13" ht="17.100000000000001" customHeight="1" x14ac:dyDescent="0.2">
      <c r="A23" s="447"/>
      <c r="B23" s="448"/>
      <c r="C23" s="14"/>
      <c r="D23" s="14"/>
      <c r="E23" s="14"/>
      <c r="F23" s="185"/>
      <c r="G23" s="388"/>
      <c r="H23" s="389"/>
      <c r="I23" s="389"/>
      <c r="J23" s="390"/>
    </row>
    <row r="24" spans="1:13" ht="17.100000000000001" customHeight="1" x14ac:dyDescent="0.2">
      <c r="A24" s="447"/>
      <c r="B24" s="448"/>
      <c r="C24" s="14"/>
      <c r="D24" s="14"/>
      <c r="E24" s="14"/>
      <c r="F24" s="185"/>
      <c r="G24" s="388"/>
      <c r="H24" s="389"/>
      <c r="I24" s="389"/>
      <c r="J24" s="390"/>
    </row>
    <row r="25" spans="1:13" ht="17.100000000000001" customHeight="1" x14ac:dyDescent="0.2">
      <c r="A25" s="447"/>
      <c r="B25" s="448"/>
      <c r="C25" s="14"/>
      <c r="D25" s="14"/>
      <c r="E25" s="14"/>
      <c r="F25" s="185"/>
      <c r="G25" s="432"/>
      <c r="H25" s="433"/>
      <c r="I25" s="433"/>
      <c r="J25" s="433"/>
    </row>
    <row r="26" spans="1:13" ht="3" customHeight="1" thickBot="1" x14ac:dyDescent="0.25">
      <c r="A26" s="158"/>
      <c r="B26" s="105"/>
      <c r="C26" s="24"/>
      <c r="D26" s="24"/>
      <c r="E26" s="24"/>
      <c r="F26" s="186"/>
      <c r="G26" s="434"/>
      <c r="H26" s="435"/>
      <c r="I26" s="435"/>
      <c r="J26" s="436"/>
    </row>
    <row r="27" spans="1:13" ht="3" customHeight="1" x14ac:dyDescent="0.2">
      <c r="A27" s="159"/>
      <c r="B27" s="107"/>
      <c r="C27" s="26"/>
      <c r="D27" s="26"/>
      <c r="E27" s="26"/>
      <c r="F27" s="187"/>
      <c r="G27" s="392"/>
      <c r="H27" s="393"/>
      <c r="I27" s="393"/>
      <c r="J27" s="394"/>
    </row>
    <row r="28" spans="1:13" ht="17.100000000000001" customHeight="1" x14ac:dyDescent="0.25">
      <c r="A28" s="422" t="s">
        <v>200</v>
      </c>
      <c r="B28" s="423"/>
      <c r="C28" s="167"/>
      <c r="D28" s="167"/>
      <c r="E28" s="167"/>
      <c r="F28" s="188"/>
      <c r="G28" s="395"/>
      <c r="H28" s="395"/>
      <c r="I28" s="395"/>
      <c r="J28" s="395"/>
    </row>
    <row r="29" spans="1:13" ht="17.100000000000001" customHeight="1" x14ac:dyDescent="0.2">
      <c r="A29" s="449" t="s">
        <v>118</v>
      </c>
      <c r="B29" s="450"/>
      <c r="C29" s="14"/>
      <c r="D29" s="14"/>
      <c r="E29" s="14"/>
      <c r="F29" s="185"/>
      <c r="G29" s="396"/>
      <c r="H29" s="397"/>
      <c r="I29" s="397"/>
      <c r="J29" s="397"/>
      <c r="M29" s="204" t="str">
        <f t="shared" ref="M29:M32" si="1">IF(COUNT(C29:E29)&gt;1,"Doublon détecté sur la ligne","")</f>
        <v/>
      </c>
    </row>
    <row r="30" spans="1:13" ht="17.100000000000001" customHeight="1" x14ac:dyDescent="0.2">
      <c r="A30" s="449" t="s">
        <v>115</v>
      </c>
      <c r="B30" s="450"/>
      <c r="C30" s="14"/>
      <c r="D30" s="14"/>
      <c r="E30" s="14"/>
      <c r="F30" s="185"/>
      <c r="G30" s="396"/>
      <c r="H30" s="397"/>
      <c r="I30" s="397"/>
      <c r="J30" s="397"/>
      <c r="M30" s="204" t="str">
        <f t="shared" si="1"/>
        <v/>
      </c>
    </row>
    <row r="31" spans="1:13" ht="17.100000000000001" customHeight="1" x14ac:dyDescent="0.2">
      <c r="A31" s="441" t="s">
        <v>114</v>
      </c>
      <c r="B31" s="442"/>
      <c r="C31" s="14"/>
      <c r="D31" s="14"/>
      <c r="E31" s="14"/>
      <c r="F31" s="185"/>
      <c r="G31" s="398"/>
      <c r="H31" s="399"/>
      <c r="I31" s="399"/>
      <c r="J31" s="400"/>
      <c r="M31" s="204" t="str">
        <f t="shared" si="1"/>
        <v/>
      </c>
    </row>
    <row r="32" spans="1:13" x14ac:dyDescent="0.2">
      <c r="A32" s="451" t="s">
        <v>116</v>
      </c>
      <c r="B32" s="452"/>
      <c r="C32" s="14"/>
      <c r="D32" s="14"/>
      <c r="E32" s="14"/>
      <c r="F32" s="185"/>
      <c r="G32" s="396"/>
      <c r="H32" s="397"/>
      <c r="I32" s="397"/>
      <c r="J32" s="397"/>
      <c r="M32" s="204" t="str">
        <f t="shared" si="1"/>
        <v/>
      </c>
    </row>
    <row r="33" spans="1:14" ht="15.75" customHeight="1" x14ac:dyDescent="0.2">
      <c r="A33" s="375"/>
      <c r="B33" s="376"/>
      <c r="C33" s="14"/>
      <c r="D33" s="14"/>
      <c r="E33" s="14"/>
      <c r="F33" s="185"/>
      <c r="G33" s="388"/>
      <c r="H33" s="389"/>
      <c r="I33" s="389"/>
      <c r="J33" s="390"/>
    </row>
    <row r="34" spans="1:14" ht="15.75" customHeight="1" x14ac:dyDescent="0.2">
      <c r="A34" s="375"/>
      <c r="B34" s="376"/>
      <c r="C34" s="14"/>
      <c r="D34" s="14"/>
      <c r="E34" s="14"/>
      <c r="F34" s="185"/>
      <c r="G34" s="388"/>
      <c r="H34" s="389"/>
      <c r="I34" s="389"/>
      <c r="J34" s="390"/>
    </row>
    <row r="35" spans="1:14" ht="15.75" customHeight="1" x14ac:dyDescent="0.2">
      <c r="A35" s="375"/>
      <c r="B35" s="376"/>
      <c r="C35" s="14"/>
      <c r="D35" s="14"/>
      <c r="E35" s="14"/>
      <c r="F35" s="185"/>
      <c r="G35" s="388"/>
      <c r="H35" s="389"/>
      <c r="I35" s="389"/>
      <c r="J35" s="390"/>
    </row>
    <row r="36" spans="1:14" ht="15.75" customHeight="1" x14ac:dyDescent="0.2">
      <c r="A36" s="375"/>
      <c r="B36" s="376"/>
      <c r="C36" s="14"/>
      <c r="D36" s="14"/>
      <c r="E36" s="14"/>
      <c r="F36" s="185"/>
      <c r="G36" s="388"/>
      <c r="H36" s="389"/>
      <c r="I36" s="389"/>
      <c r="J36" s="390"/>
    </row>
    <row r="37" spans="1:14" ht="17.100000000000001" customHeight="1" x14ac:dyDescent="0.2">
      <c r="A37" s="375"/>
      <c r="B37" s="376"/>
      <c r="C37" s="14"/>
      <c r="D37" s="14"/>
      <c r="E37" s="14"/>
      <c r="F37" s="185"/>
      <c r="G37" s="396"/>
      <c r="H37" s="397"/>
      <c r="I37" s="397"/>
      <c r="J37" s="397"/>
    </row>
    <row r="38" spans="1:14" ht="17.100000000000001" customHeight="1" x14ac:dyDescent="0.2">
      <c r="A38" s="375"/>
      <c r="B38" s="376"/>
      <c r="C38" s="14"/>
      <c r="D38" s="14"/>
      <c r="E38" s="14"/>
      <c r="F38" s="185"/>
      <c r="G38" s="398"/>
      <c r="H38" s="399"/>
      <c r="I38" s="399"/>
      <c r="J38" s="400"/>
    </row>
    <row r="39" spans="1:14" ht="3" customHeight="1" thickBot="1" x14ac:dyDescent="0.25">
      <c r="A39" s="44"/>
      <c r="B39" s="45"/>
      <c r="C39" s="25"/>
      <c r="D39" s="25"/>
      <c r="E39" s="25"/>
      <c r="F39" s="189"/>
      <c r="G39" s="425"/>
      <c r="H39" s="426"/>
      <c r="I39" s="426"/>
      <c r="J39" s="427"/>
    </row>
    <row r="40" spans="1:14" ht="3" customHeight="1" x14ac:dyDescent="0.2">
      <c r="A40" s="29"/>
      <c r="B40" s="46"/>
      <c r="C40" s="27"/>
      <c r="D40" s="27"/>
      <c r="E40" s="27"/>
      <c r="F40" s="190"/>
      <c r="G40" s="428"/>
      <c r="H40" s="429"/>
      <c r="I40" s="429"/>
      <c r="J40" s="430"/>
    </row>
    <row r="41" spans="1:14" ht="15.75" x14ac:dyDescent="0.2">
      <c r="C41" s="89">
        <f>SUM(C10:C38)</f>
        <v>0</v>
      </c>
      <c r="D41" s="89">
        <f>SUM(D10:D38)</f>
        <v>0</v>
      </c>
      <c r="E41" s="89">
        <f>SUM(E10:E38)</f>
        <v>0</v>
      </c>
      <c r="F41" s="191"/>
      <c r="G41" s="379" t="s">
        <v>136</v>
      </c>
      <c r="H41" s="431"/>
      <c r="I41" s="431"/>
      <c r="J41" s="380"/>
    </row>
    <row r="42" spans="1:14" ht="36" customHeight="1" x14ac:dyDescent="0.2">
      <c r="A42" s="453"/>
      <c r="B42" s="454"/>
      <c r="C42" s="260">
        <f>SUM(C41,D41,E41,F41)</f>
        <v>0</v>
      </c>
      <c r="D42" s="260"/>
      <c r="E42" s="260"/>
      <c r="F42" s="260"/>
      <c r="G42" s="424" t="s">
        <v>138</v>
      </c>
      <c r="H42" s="424"/>
      <c r="I42" s="424"/>
      <c r="J42" s="424"/>
      <c r="M42" s="204" t="str">
        <f>IF(COUNT(C10:E17)+COUNT(C29:E32)&lt;&gt;12,"Trop ou trop peu d'éléments pris en compte","")</f>
        <v>Trop ou trop peu d'éléments pris en compte</v>
      </c>
      <c r="N42" s="22">
        <f>IF(COUNT(C10:E17)+COUNT(C29:E32)&lt;&gt;12,1,0)</f>
        <v>1</v>
      </c>
    </row>
    <row r="43" spans="1:14" x14ac:dyDescent="0.2">
      <c r="H43" s="47" t="s">
        <v>140</v>
      </c>
    </row>
  </sheetData>
  <sheetProtection algorithmName="SHA-512" hashValue="F+YdJEF6lCNbqKByZkvRtRIZb0cEbPladEJsDH9ZVL73sbG7dv1EgY7pp05cI+SPmCDzHaDxr7Tu3r6Eg+4Eyg==" saltValue="Yipt/td0r2TIw88Eg4vADQ==" spinCount="100000" sheet="1" objects="1" scenarios="1"/>
  <mergeCells count="78">
    <mergeCell ref="A42:B42"/>
    <mergeCell ref="A38:B38"/>
    <mergeCell ref="A33:B33"/>
    <mergeCell ref="A34:B34"/>
    <mergeCell ref="A35:B35"/>
    <mergeCell ref="A36:B36"/>
    <mergeCell ref="A37:B37"/>
    <mergeCell ref="A25:B25"/>
    <mergeCell ref="A29:B29"/>
    <mergeCell ref="A30:B30"/>
    <mergeCell ref="A31:B31"/>
    <mergeCell ref="A32:B32"/>
    <mergeCell ref="A20:B20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10:B10"/>
    <mergeCell ref="A11:B11"/>
    <mergeCell ref="A12:B12"/>
    <mergeCell ref="A13:B13"/>
    <mergeCell ref="A14:B14"/>
    <mergeCell ref="A9:B9"/>
    <mergeCell ref="A28:B28"/>
    <mergeCell ref="C42:F42"/>
    <mergeCell ref="G42:J42"/>
    <mergeCell ref="G38:J38"/>
    <mergeCell ref="G39:J39"/>
    <mergeCell ref="G40:J40"/>
    <mergeCell ref="G41:J41"/>
    <mergeCell ref="G37:J37"/>
    <mergeCell ref="G36:J36"/>
    <mergeCell ref="G13:J13"/>
    <mergeCell ref="G14:J14"/>
    <mergeCell ref="G25:J25"/>
    <mergeCell ref="G26:J26"/>
    <mergeCell ref="G15:J15"/>
    <mergeCell ref="G16:J16"/>
    <mergeCell ref="A1:J1"/>
    <mergeCell ref="B4:F4"/>
    <mergeCell ref="G4:J5"/>
    <mergeCell ref="A5:A8"/>
    <mergeCell ref="B5:F5"/>
    <mergeCell ref="C7:C8"/>
    <mergeCell ref="F7:F8"/>
    <mergeCell ref="B6:C6"/>
    <mergeCell ref="F6:J6"/>
    <mergeCell ref="E6:E8"/>
    <mergeCell ref="D6:D8"/>
    <mergeCell ref="A3:J3"/>
    <mergeCell ref="G7:J7"/>
    <mergeCell ref="G8:J8"/>
    <mergeCell ref="G35:J35"/>
    <mergeCell ref="G27:J27"/>
    <mergeCell ref="G28:J28"/>
    <mergeCell ref="G29:J29"/>
    <mergeCell ref="G30:J30"/>
    <mergeCell ref="G31:J31"/>
    <mergeCell ref="G32:J32"/>
    <mergeCell ref="G22:J22"/>
    <mergeCell ref="G33:J33"/>
    <mergeCell ref="G34:J34"/>
    <mergeCell ref="G23:J23"/>
    <mergeCell ref="G24:J24"/>
    <mergeCell ref="G18:J18"/>
    <mergeCell ref="G19:J19"/>
    <mergeCell ref="G20:J20"/>
    <mergeCell ref="G21:J21"/>
    <mergeCell ref="G9:J9"/>
    <mergeCell ref="G10:J10"/>
    <mergeCell ref="G11:J11"/>
    <mergeCell ref="G12:J12"/>
    <mergeCell ref="G17:J17"/>
  </mergeCells>
  <phoneticPr fontId="7" type="noConversion"/>
  <dataValidations count="3">
    <dataValidation type="whole" allowBlank="1" showInputMessage="1" showErrorMessage="1" sqref="C10:C32" xr:uid="{00000000-0002-0000-0900-000000000000}">
      <formula1>0</formula1>
      <formula2>4</formula2>
    </dataValidation>
    <dataValidation type="whole" allowBlank="1" showInputMessage="1" showErrorMessage="1" sqref="D10:D32" xr:uid="{00000000-0002-0000-0900-000001000000}">
      <formula1>5</formula1>
      <formula2>9</formula2>
    </dataValidation>
    <dataValidation type="whole" allowBlank="1" showInputMessage="1" showErrorMessage="1" sqref="E10:E32" xr:uid="{00000000-0002-0000-0900-000002000000}">
      <formula1>10</formula1>
      <formula2>10</formula2>
    </dataValidation>
  </dataValidations>
  <pageMargins left="0.78740157480314965" right="0.39370078740157483" top="0.86614173228346458" bottom="0.43307086614173229" header="0.31496062992125984" footer="0.35433070866141736"/>
  <pageSetup scale="76" orientation="portrait" r:id="rId1"/>
  <headerFooter alignWithMargins="0">
    <oddHeader>&amp;LService
&amp;"Arial,Gras"Formation professionnelle&amp;R&amp;G</oddHeader>
    <oddFooter>&amp;C&amp;P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11">
    <tabColor indexed="13"/>
    <pageSetUpPr fitToPage="1"/>
  </sheetPr>
  <dimension ref="A1:O27"/>
  <sheetViews>
    <sheetView showGridLines="0" zoomScale="70" zoomScaleNormal="70" zoomScalePageLayoutView="120" workbookViewId="0">
      <selection activeCell="I6" sqref="I6:J6"/>
    </sheetView>
  </sheetViews>
  <sheetFormatPr baseColWidth="10" defaultColWidth="11.42578125" defaultRowHeight="12.75" x14ac:dyDescent="0.2"/>
  <cols>
    <col min="1" max="1" width="4.28515625" style="22" customWidth="1"/>
    <col min="2" max="2" width="47.42578125" style="22" customWidth="1"/>
    <col min="3" max="4" width="4.28515625" style="22" customWidth="1"/>
    <col min="5" max="5" width="0.85546875" style="22" customWidth="1"/>
    <col min="6" max="6" width="4.28515625" style="22" customWidth="1"/>
    <col min="7" max="7" width="0.85546875" style="22" customWidth="1"/>
    <col min="8" max="8" width="4.28515625" style="22" customWidth="1"/>
    <col min="9" max="11" width="12.28515625" style="22" customWidth="1"/>
    <col min="12" max="13" width="18.140625" style="22" customWidth="1"/>
    <col min="14" max="14" width="9" style="22" customWidth="1"/>
    <col min="15" max="15" width="11.5703125" style="22" customWidth="1"/>
    <col min="16" max="16384" width="11.42578125" style="22"/>
  </cols>
  <sheetData>
    <row r="1" spans="1:15" ht="39" customHeight="1" x14ac:dyDescent="0.2">
      <c r="A1" s="476" t="s">
        <v>123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192"/>
    </row>
    <row r="2" spans="1:15" ht="19.899999999999999" customHeight="1" x14ac:dyDescent="0.2">
      <c r="A2" s="482"/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131"/>
    </row>
    <row r="3" spans="1:15" ht="6" customHeight="1" thickBot="1" x14ac:dyDescent="0.25">
      <c r="A3" s="493"/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193"/>
    </row>
    <row r="4" spans="1:15" ht="60" customHeight="1" x14ac:dyDescent="0.2">
      <c r="A4" s="483" t="s">
        <v>127</v>
      </c>
      <c r="B4" s="484"/>
      <c r="C4" s="484"/>
      <c r="D4" s="484"/>
      <c r="E4" s="484"/>
      <c r="F4" s="484"/>
      <c r="G4" s="484"/>
      <c r="H4" s="485"/>
      <c r="I4" s="486" t="s">
        <v>58</v>
      </c>
      <c r="J4" s="487"/>
      <c r="K4" s="488" t="s">
        <v>189</v>
      </c>
      <c r="L4" s="489"/>
      <c r="M4" s="200" t="s">
        <v>188</v>
      </c>
    </row>
    <row r="5" spans="1:15" ht="34.9" customHeight="1" x14ac:dyDescent="0.2">
      <c r="A5" s="490" t="s">
        <v>190</v>
      </c>
      <c r="B5" s="491"/>
      <c r="C5" s="491"/>
      <c r="D5" s="491"/>
      <c r="E5" s="491"/>
      <c r="F5" s="491"/>
      <c r="G5" s="491"/>
      <c r="H5" s="492"/>
      <c r="I5" s="480">
        <f>'comp. méth-soc-perso'!C76+SUM('comp. prof. '!D10:F15)*2</f>
        <v>0</v>
      </c>
      <c r="J5" s="480"/>
      <c r="K5" s="481">
        <f>MROUND((I5/('comp. méth-soc-perso'!A76+60*2))*5+1,0.5)</f>
        <v>1</v>
      </c>
      <c r="L5" s="481"/>
      <c r="M5" s="201">
        <v>0.6</v>
      </c>
      <c r="O5" s="204" t="str">
        <f>IF('comp. méth-soc-perso'!A78&gt;0,"Des erreurs ont étés signalées sur l'onglet comp. Méth-soc-perso","")</f>
        <v>Des erreurs ont étés signalées sur l'onglet comp. Méth-soc-perso</v>
      </c>
    </row>
    <row r="6" spans="1:15" ht="34.9" customHeight="1" x14ac:dyDescent="0.2">
      <c r="A6" s="494" t="s">
        <v>191</v>
      </c>
      <c r="B6" s="495"/>
      <c r="C6" s="495"/>
      <c r="D6" s="495"/>
      <c r="E6" s="495"/>
      <c r="F6" s="495"/>
      <c r="G6" s="495"/>
      <c r="H6" s="496"/>
      <c r="I6" s="497">
        <f>SUM('comp. prof. '!D22:F25)*2</f>
        <v>0</v>
      </c>
      <c r="J6" s="498"/>
      <c r="K6" s="481">
        <f>MROUND((I6/(4*10*2))*5+1,0.5)</f>
        <v>1</v>
      </c>
      <c r="L6" s="481"/>
      <c r="M6" s="201">
        <v>0.2</v>
      </c>
      <c r="O6" s="204" t="str">
        <f>IF('comp. prof. '!J32&gt;0,"Des erreurs ont étés signalées sur l'onglet comp. prof.","")</f>
        <v>Des erreurs ont étés signalées sur l'onglet comp. prof.</v>
      </c>
    </row>
    <row r="7" spans="1:15" ht="34.9" customHeight="1" x14ac:dyDescent="0.2">
      <c r="A7" s="477" t="s">
        <v>192</v>
      </c>
      <c r="B7" s="478"/>
      <c r="C7" s="478"/>
      <c r="D7" s="478"/>
      <c r="E7" s="478"/>
      <c r="F7" s="478"/>
      <c r="G7" s="478"/>
      <c r="H7" s="479"/>
      <c r="I7" s="480">
        <f>SUM(Présentation!C10:E17)</f>
        <v>0</v>
      </c>
      <c r="J7" s="480"/>
      <c r="K7" s="481">
        <f>MROUND((I7/(8*10))*5+1,0.5)</f>
        <v>1</v>
      </c>
      <c r="L7" s="481"/>
      <c r="M7" s="201">
        <v>0.1</v>
      </c>
      <c r="O7" s="204" t="str">
        <f>IF(Présentation!N42&gt;0,"Des erreurs ont étés signalées sur l'onglet Présentation","")</f>
        <v>Des erreurs ont étés signalées sur l'onglet Présentation</v>
      </c>
    </row>
    <row r="8" spans="1:15" ht="34.9" customHeight="1" thickBot="1" x14ac:dyDescent="0.25">
      <c r="A8" s="455" t="s">
        <v>193</v>
      </c>
      <c r="B8" s="456"/>
      <c r="C8" s="456"/>
      <c r="D8" s="456"/>
      <c r="E8" s="456"/>
      <c r="F8" s="456"/>
      <c r="G8" s="456"/>
      <c r="H8" s="457"/>
      <c r="I8" s="458">
        <f>SUM(Présentation!C29:E32)</f>
        <v>0</v>
      </c>
      <c r="J8" s="458"/>
      <c r="K8" s="459">
        <f>MROUND((I8/(4*10))*5+1,0.5)</f>
        <v>1</v>
      </c>
      <c r="L8" s="459"/>
      <c r="M8" s="202">
        <v>0.1</v>
      </c>
      <c r="O8" s="204" t="str">
        <f>IF(Présentation!N42&gt;0,"Des erreurs ont étés signalées sur l'onglet Présentation","")</f>
        <v>Des erreurs ont étés signalées sur l'onglet Présentation</v>
      </c>
    </row>
    <row r="9" spans="1:15" ht="14.25" x14ac:dyDescent="0.2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</row>
    <row r="10" spans="1:15" ht="16.5" customHeight="1" thickBot="1" x14ac:dyDescent="0.25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467" t="s">
        <v>194</v>
      </c>
      <c r="L10" s="467"/>
      <c r="M10" s="194"/>
    </row>
    <row r="11" spans="1:15" ht="26.25" customHeight="1" x14ac:dyDescent="0.25">
      <c r="A11" s="133"/>
      <c r="B11" s="134"/>
      <c r="C11" s="133"/>
      <c r="D11" s="133"/>
      <c r="E11" s="132"/>
      <c r="F11" s="468"/>
      <c r="G11" s="468"/>
      <c r="H11" s="468"/>
      <c r="I11" s="468"/>
      <c r="J11" s="132"/>
      <c r="K11" s="469">
        <f>K5*M5+K6*M6+K7*M7+K8*M8</f>
        <v>1</v>
      </c>
      <c r="L11" s="470"/>
      <c r="M11" s="195"/>
    </row>
    <row r="12" spans="1:15" ht="29.25" customHeight="1" x14ac:dyDescent="0.25">
      <c r="A12" s="133"/>
      <c r="B12" s="133"/>
      <c r="C12" s="133"/>
      <c r="D12" s="133"/>
      <c r="E12" s="132"/>
      <c r="F12" s="468"/>
      <c r="G12" s="468"/>
      <c r="H12" s="468"/>
      <c r="I12" s="468"/>
      <c r="J12" s="132"/>
      <c r="K12" s="471"/>
      <c r="L12" s="472"/>
      <c r="M12" s="195"/>
    </row>
    <row r="13" spans="1:15" ht="28.5" thickBot="1" x14ac:dyDescent="0.3">
      <c r="A13" s="133"/>
      <c r="B13" s="134"/>
      <c r="C13" s="135"/>
      <c r="D13" s="133"/>
      <c r="E13" s="132"/>
      <c r="F13" s="132"/>
      <c r="G13" s="132"/>
      <c r="H13" s="132"/>
      <c r="I13" s="132"/>
      <c r="J13" s="132"/>
      <c r="K13" s="473"/>
      <c r="L13" s="474"/>
      <c r="M13" s="195"/>
    </row>
    <row r="14" spans="1:15" ht="14.25" x14ac:dyDescent="0.2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</row>
    <row r="15" spans="1:15" ht="15" x14ac:dyDescent="0.2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468"/>
      <c r="L15" s="468"/>
      <c r="M15" s="196"/>
    </row>
    <row r="16" spans="1:15" ht="30" x14ac:dyDescent="0.2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475"/>
      <c r="L16" s="475"/>
      <c r="M16" s="197"/>
    </row>
    <row r="17" spans="1:13" ht="30" x14ac:dyDescent="0.2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475"/>
      <c r="L17" s="475"/>
      <c r="M17" s="197"/>
    </row>
    <row r="18" spans="1:13" ht="3" customHeight="1" x14ac:dyDescent="0.2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</row>
    <row r="19" spans="1:13" ht="13.5" customHeight="1" x14ac:dyDescent="0.2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</row>
    <row r="20" spans="1:13" s="30" customFormat="1" ht="34.9" customHeight="1" x14ac:dyDescent="0.2">
      <c r="A20" s="466" t="s">
        <v>124</v>
      </c>
      <c r="B20" s="466"/>
      <c r="C20" s="466"/>
      <c r="D20" s="466"/>
      <c r="E20" s="466"/>
      <c r="F20" s="466"/>
      <c r="G20" s="466"/>
      <c r="H20" s="466"/>
      <c r="I20" s="466"/>
      <c r="J20" s="49"/>
      <c r="K20" s="49"/>
      <c r="L20" s="49"/>
      <c r="M20" s="49"/>
    </row>
    <row r="21" spans="1:13" s="30" customFormat="1" ht="34.9" customHeight="1" x14ac:dyDescent="0.2">
      <c r="A21" s="152" t="s">
        <v>59</v>
      </c>
      <c r="B21" s="50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</row>
    <row r="22" spans="1:13" s="30" customFormat="1" ht="34.9" customHeight="1" x14ac:dyDescent="0.2">
      <c r="A22" s="131" t="s">
        <v>125</v>
      </c>
      <c r="B22" s="51"/>
      <c r="C22" s="153" t="s">
        <v>126</v>
      </c>
      <c r="D22" s="53"/>
      <c r="E22" s="53"/>
      <c r="F22" s="52"/>
      <c r="G22" s="52"/>
      <c r="H22" s="52"/>
      <c r="I22" s="52"/>
      <c r="J22" s="52"/>
      <c r="K22" s="52"/>
      <c r="L22" s="53"/>
      <c r="M22" s="53"/>
    </row>
    <row r="23" spans="1:13" ht="14.25" x14ac:dyDescent="0.2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</row>
    <row r="24" spans="1:13" ht="15" x14ac:dyDescent="0.2">
      <c r="A24" s="154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</row>
    <row r="25" spans="1:13" ht="14.25" x14ac:dyDescent="0.2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</row>
    <row r="26" spans="1:13" ht="15" x14ac:dyDescent="0.2">
      <c r="A26" s="463" t="s">
        <v>159</v>
      </c>
      <c r="B26" s="464"/>
      <c r="C26" s="464"/>
      <c r="D26" s="464"/>
      <c r="E26" s="464"/>
      <c r="F26" s="464"/>
      <c r="G26" s="464"/>
      <c r="H26" s="464"/>
      <c r="I26" s="464"/>
      <c r="J26" s="464"/>
      <c r="K26" s="464"/>
      <c r="L26" s="465"/>
      <c r="M26" s="198"/>
    </row>
    <row r="27" spans="1:13" ht="300.60000000000002" customHeight="1" x14ac:dyDescent="0.2">
      <c r="A27" s="460"/>
      <c r="B27" s="461"/>
      <c r="C27" s="461"/>
      <c r="D27" s="461"/>
      <c r="E27" s="461"/>
      <c r="F27" s="461"/>
      <c r="G27" s="461"/>
      <c r="H27" s="461"/>
      <c r="I27" s="461"/>
      <c r="J27" s="461"/>
      <c r="K27" s="461"/>
      <c r="L27" s="462"/>
      <c r="M27" s="199"/>
    </row>
  </sheetData>
  <sheetProtection algorithmName="SHA-512" hashValue="L8mGG+x7EX51nMNHN11clqaZMmw/HT+DsMleI1yndXh4GvEE/rzUfpit9hAbhOBjhdAoH8dxWlkR/ldiSvecAg==" saltValue="fmL88NsknbfcF21z5zmZ3A==" spinCount="100000" sheet="1" objects="1" scenarios="1"/>
  <mergeCells count="27">
    <mergeCell ref="A1:L1"/>
    <mergeCell ref="A7:H7"/>
    <mergeCell ref="I7:J7"/>
    <mergeCell ref="K7:L7"/>
    <mergeCell ref="A2:L2"/>
    <mergeCell ref="A4:H4"/>
    <mergeCell ref="I4:J4"/>
    <mergeCell ref="K4:L4"/>
    <mergeCell ref="A5:H5"/>
    <mergeCell ref="I5:J5"/>
    <mergeCell ref="K5:L5"/>
    <mergeCell ref="A3:L3"/>
    <mergeCell ref="A6:H6"/>
    <mergeCell ref="K6:L6"/>
    <mergeCell ref="I6:J6"/>
    <mergeCell ref="A8:H8"/>
    <mergeCell ref="I8:J8"/>
    <mergeCell ref="K8:L8"/>
    <mergeCell ref="A27:L27"/>
    <mergeCell ref="A26:L26"/>
    <mergeCell ref="A20:I20"/>
    <mergeCell ref="K10:L10"/>
    <mergeCell ref="F11:I11"/>
    <mergeCell ref="K11:L13"/>
    <mergeCell ref="F12:I12"/>
    <mergeCell ref="K15:L15"/>
    <mergeCell ref="K16:L17"/>
  </mergeCells>
  <pageMargins left="0.78740157480314965" right="0.39370078740157483" top="0.86614173228346458" bottom="0.43307086614173229" header="0.31496062992125984" footer="0.35433070866141736"/>
  <pageSetup paperSize="9" scale="52" orientation="landscape" r:id="rId1"/>
  <headerFooter alignWithMargins="0">
    <oddHeader>&amp;LService
&amp;"Arial,Gras"Formation professionnelle&amp;R&amp;G</oddHeader>
    <oddFooter>&amp;C&amp;P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rgb="FFFFFF00"/>
  </sheetPr>
  <dimension ref="A1:D33"/>
  <sheetViews>
    <sheetView showGridLines="0" zoomScale="140" zoomScaleNormal="140" workbookViewId="0">
      <selection sqref="A1:D1"/>
    </sheetView>
  </sheetViews>
  <sheetFormatPr baseColWidth="10" defaultRowHeight="12.75" x14ac:dyDescent="0.2"/>
  <cols>
    <col min="1" max="1" width="35.5703125" bestFit="1" customWidth="1"/>
    <col min="2" max="2" width="29.7109375" customWidth="1"/>
    <col min="3" max="3" width="10.28515625" customWidth="1"/>
    <col min="4" max="4" width="15.28515625" customWidth="1"/>
  </cols>
  <sheetData>
    <row r="1" spans="1:4" s="1" customFormat="1" ht="25.15" customHeight="1" x14ac:dyDescent="0.2">
      <c r="A1" s="234" t="s">
        <v>64</v>
      </c>
      <c r="B1" s="235"/>
      <c r="C1" s="235"/>
      <c r="D1" s="236"/>
    </row>
    <row r="2" spans="1:4" ht="10.15" customHeight="1" x14ac:dyDescent="0.2">
      <c r="A2" s="207"/>
      <c r="B2" s="207"/>
      <c r="C2" s="207"/>
      <c r="D2" s="207"/>
    </row>
    <row r="3" spans="1:4" ht="25.15" customHeight="1" x14ac:dyDescent="0.2">
      <c r="A3" s="7" t="s">
        <v>3</v>
      </c>
      <c r="B3" s="21"/>
      <c r="C3" s="10" t="s">
        <v>2</v>
      </c>
      <c r="D3" s="91"/>
    </row>
    <row r="4" spans="1:4" ht="25.15" customHeight="1" x14ac:dyDescent="0.2">
      <c r="A4" s="8" t="s">
        <v>5</v>
      </c>
      <c r="B4" s="237"/>
      <c r="C4" s="238"/>
      <c r="D4" s="238"/>
    </row>
    <row r="5" spans="1:4" ht="25.15" customHeight="1" x14ac:dyDescent="0.2">
      <c r="A5" s="9" t="s">
        <v>1</v>
      </c>
      <c r="B5" s="239"/>
      <c r="C5" s="239"/>
      <c r="D5" s="239"/>
    </row>
    <row r="6" spans="1:4" ht="10.15" customHeight="1" x14ac:dyDescent="0.2">
      <c r="A6" s="207"/>
      <c r="B6" s="207"/>
      <c r="C6" s="207"/>
      <c r="D6" s="207"/>
    </row>
    <row r="7" spans="1:4" ht="25.15" customHeight="1" x14ac:dyDescent="0.2">
      <c r="A7" s="7" t="s">
        <v>0</v>
      </c>
      <c r="B7" s="240"/>
      <c r="C7" s="240"/>
      <c r="D7" s="240"/>
    </row>
    <row r="8" spans="1:4" ht="25.15" customHeight="1" x14ac:dyDescent="0.2">
      <c r="A8" s="9" t="s">
        <v>132</v>
      </c>
      <c r="B8" s="239"/>
      <c r="C8" s="239"/>
      <c r="D8" s="239"/>
    </row>
    <row r="9" spans="1:4" ht="10.15" customHeight="1" x14ac:dyDescent="0.2">
      <c r="A9" s="207"/>
      <c r="B9" s="207"/>
      <c r="C9" s="207"/>
      <c r="D9" s="207"/>
    </row>
    <row r="10" spans="1:4" ht="25.15" customHeight="1" x14ac:dyDescent="0.2">
      <c r="A10" s="7" t="s">
        <v>66</v>
      </c>
      <c r="B10" s="226"/>
      <c r="C10" s="227"/>
      <c r="D10" s="228"/>
    </row>
    <row r="11" spans="1:4" ht="25.15" customHeight="1" x14ac:dyDescent="0.2">
      <c r="A11" s="9" t="s">
        <v>29</v>
      </c>
      <c r="B11" s="223"/>
      <c r="C11" s="224"/>
      <c r="D11" s="225"/>
    </row>
    <row r="12" spans="1:4" ht="10.15" customHeight="1" x14ac:dyDescent="0.2">
      <c r="A12" s="230"/>
      <c r="B12" s="230"/>
      <c r="C12" s="230"/>
      <c r="D12" s="230"/>
    </row>
    <row r="13" spans="1:4" ht="31.5" customHeight="1" x14ac:dyDescent="0.2">
      <c r="A13" s="168" t="s">
        <v>144</v>
      </c>
      <c r="B13" s="231"/>
      <c r="C13" s="232"/>
      <c r="D13" s="233"/>
    </row>
    <row r="14" spans="1:4" ht="25.15" customHeight="1" x14ac:dyDescent="0.2">
      <c r="A14" s="9" t="s">
        <v>145</v>
      </c>
      <c r="B14" s="223"/>
      <c r="C14" s="224"/>
      <c r="D14" s="225"/>
    </row>
    <row r="15" spans="1:4" ht="10.15" customHeight="1" x14ac:dyDescent="0.2">
      <c r="A15" s="229"/>
      <c r="B15" s="229"/>
      <c r="C15" s="229"/>
      <c r="D15" s="229"/>
    </row>
    <row r="16" spans="1:4" ht="25.15" customHeight="1" x14ac:dyDescent="0.2">
      <c r="A16" s="7" t="s">
        <v>134</v>
      </c>
      <c r="B16" s="226"/>
      <c r="C16" s="227"/>
      <c r="D16" s="228"/>
    </row>
    <row r="17" spans="1:4" ht="25.15" customHeight="1" x14ac:dyDescent="0.2">
      <c r="A17" s="9" t="s">
        <v>29</v>
      </c>
      <c r="B17" s="223"/>
      <c r="C17" s="224"/>
      <c r="D17" s="225"/>
    </row>
    <row r="18" spans="1:4" ht="10.15" customHeight="1" x14ac:dyDescent="0.2">
      <c r="A18" s="207"/>
      <c r="B18" s="207"/>
      <c r="C18" s="207"/>
      <c r="D18" s="207"/>
    </row>
    <row r="19" spans="1:4" ht="25.15" customHeight="1" x14ac:dyDescent="0.2">
      <c r="A19" s="7" t="s">
        <v>133</v>
      </c>
      <c r="B19" s="226"/>
      <c r="C19" s="227"/>
      <c r="D19" s="228"/>
    </row>
    <row r="20" spans="1:4" ht="25.15" customHeight="1" x14ac:dyDescent="0.2">
      <c r="A20" s="9" t="s">
        <v>29</v>
      </c>
      <c r="B20" s="223"/>
      <c r="C20" s="224"/>
      <c r="D20" s="225"/>
    </row>
    <row r="21" spans="1:4" ht="10.15" customHeight="1" x14ac:dyDescent="0.2">
      <c r="A21" s="207"/>
      <c r="B21" s="207"/>
      <c r="C21" s="207"/>
      <c r="D21" s="207"/>
    </row>
    <row r="22" spans="1:4" ht="25.15" customHeight="1" x14ac:dyDescent="0.2">
      <c r="A22" s="217" t="s">
        <v>14</v>
      </c>
      <c r="B22" s="219"/>
      <c r="C22" s="219"/>
      <c r="D22" s="220"/>
    </row>
    <row r="23" spans="1:4" ht="25.15" customHeight="1" x14ac:dyDescent="0.2">
      <c r="A23" s="218"/>
      <c r="B23" s="221"/>
      <c r="C23" s="221"/>
      <c r="D23" s="222"/>
    </row>
    <row r="24" spans="1:4" ht="10.15" customHeight="1" x14ac:dyDescent="0.2">
      <c r="A24" s="207"/>
      <c r="B24" s="207"/>
      <c r="C24" s="207"/>
      <c r="D24" s="207"/>
    </row>
    <row r="25" spans="1:4" ht="25.15" customHeight="1" x14ac:dyDescent="0.2">
      <c r="A25" s="11" t="s">
        <v>65</v>
      </c>
      <c r="B25" s="209"/>
      <c r="C25" s="210"/>
      <c r="D25" s="210"/>
    </row>
    <row r="26" spans="1:4" ht="10.15" customHeight="1" x14ac:dyDescent="0.2">
      <c r="A26" s="207"/>
      <c r="B26" s="207"/>
      <c r="C26" s="207"/>
      <c r="D26" s="207"/>
    </row>
    <row r="27" spans="1:4" ht="25.15" customHeight="1" x14ac:dyDescent="0.2">
      <c r="A27" s="7" t="s">
        <v>16</v>
      </c>
      <c r="B27" s="211"/>
      <c r="C27" s="211"/>
      <c r="D27" s="211"/>
    </row>
    <row r="28" spans="1:4" ht="25.15" customHeight="1" x14ac:dyDescent="0.2">
      <c r="A28" s="8" t="s">
        <v>17</v>
      </c>
      <c r="B28" s="212"/>
      <c r="C28" s="213"/>
      <c r="D28" s="213"/>
    </row>
    <row r="29" spans="1:4" ht="25.15" customHeight="1" x14ac:dyDescent="0.2">
      <c r="A29" s="9" t="s">
        <v>67</v>
      </c>
      <c r="B29" s="214"/>
      <c r="C29" s="215"/>
      <c r="D29" s="216"/>
    </row>
    <row r="30" spans="1:4" ht="10.15" customHeight="1" x14ac:dyDescent="0.2">
      <c r="A30" s="208"/>
      <c r="B30" s="208"/>
      <c r="C30" s="208"/>
      <c r="D30" s="208"/>
    </row>
    <row r="31" spans="1:4" ht="25.15" customHeight="1" x14ac:dyDescent="0.2">
      <c r="A31" s="10" t="s">
        <v>31</v>
      </c>
      <c r="B31" s="209"/>
      <c r="C31" s="210"/>
      <c r="D31" s="210"/>
    </row>
    <row r="32" spans="1:4" ht="10.15" customHeight="1" x14ac:dyDescent="0.2">
      <c r="A32" s="208"/>
      <c r="B32" s="208"/>
      <c r="C32" s="208"/>
      <c r="D32" s="208"/>
    </row>
    <row r="33" spans="1:4" ht="25.15" customHeight="1" x14ac:dyDescent="0.2">
      <c r="A33" s="10" t="s">
        <v>18</v>
      </c>
      <c r="B33" s="20"/>
      <c r="C33" s="10" t="s">
        <v>23</v>
      </c>
      <c r="D33" s="162"/>
    </row>
  </sheetData>
  <sheetProtection algorithmName="SHA-512" hashValue="E11+UHNX3xHT/GjVw6FXRudJ3dnpwGPoiD93nNOL8dXFRHKc7W6+KHF9QOPRhoNmL09fOTvV6jPoxXwVkA69ww==" saltValue="l2t6DvMQaU3vJtshtCDbGQ==" spinCount="100000" sheet="1" objects="1" scenarios="1"/>
  <mergeCells count="31">
    <mergeCell ref="B10:D10"/>
    <mergeCell ref="A2:D2"/>
    <mergeCell ref="A6:D6"/>
    <mergeCell ref="A9:D9"/>
    <mergeCell ref="A1:D1"/>
    <mergeCell ref="B4:D4"/>
    <mergeCell ref="B5:D5"/>
    <mergeCell ref="B7:D7"/>
    <mergeCell ref="B8:D8"/>
    <mergeCell ref="B11:D11"/>
    <mergeCell ref="B16:D16"/>
    <mergeCell ref="B17:D17"/>
    <mergeCell ref="B19:D19"/>
    <mergeCell ref="B20:D20"/>
    <mergeCell ref="A15:D15"/>
    <mergeCell ref="A12:D12"/>
    <mergeCell ref="B13:D13"/>
    <mergeCell ref="B14:D14"/>
    <mergeCell ref="A21:D21"/>
    <mergeCell ref="A18:D18"/>
    <mergeCell ref="A32:D32"/>
    <mergeCell ref="A30:D30"/>
    <mergeCell ref="A26:D26"/>
    <mergeCell ref="A24:D24"/>
    <mergeCell ref="B25:D25"/>
    <mergeCell ref="B27:D27"/>
    <mergeCell ref="B28:D28"/>
    <mergeCell ref="B29:D29"/>
    <mergeCell ref="B31:D31"/>
    <mergeCell ref="A22:A23"/>
    <mergeCell ref="B22:D23"/>
  </mergeCells>
  <pageMargins left="0.70866141732283472" right="0.43307086614173229" top="0.74803149606299213" bottom="0.74803149606299213" header="0.31496062992125984" footer="0.31496062992125984"/>
  <pageSetup paperSize="9" orientation="portrait" r:id="rId1"/>
  <headerFooter>
    <oddFooter>&amp;C&amp;P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locked="0" defaultSize="0" autoFill="0" autoLine="0" autoPict="0">
                <anchor moveWithCells="1">
                  <from>
                    <xdr:col>0</xdr:col>
                    <xdr:colOff>2371725</xdr:colOff>
                    <xdr:row>21</xdr:row>
                    <xdr:rowOff>28575</xdr:rowOff>
                  </from>
                  <to>
                    <xdr:col>1</xdr:col>
                    <xdr:colOff>819150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locked="0" defaultSize="0" autoFill="0" autoLine="0" autoPict="0">
                <anchor moveWithCells="1">
                  <from>
                    <xdr:col>0</xdr:col>
                    <xdr:colOff>2371725</xdr:colOff>
                    <xdr:row>21</xdr:row>
                    <xdr:rowOff>285750</xdr:rowOff>
                  </from>
                  <to>
                    <xdr:col>1</xdr:col>
                    <xdr:colOff>781050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locked="0" defaultSize="0" autoFill="0" autoLine="0" autoPict="0">
                <anchor moveWithCells="1">
                  <from>
                    <xdr:col>1</xdr:col>
                    <xdr:colOff>714375</xdr:colOff>
                    <xdr:row>21</xdr:row>
                    <xdr:rowOff>28575</xdr:rowOff>
                  </from>
                  <to>
                    <xdr:col>1</xdr:col>
                    <xdr:colOff>1552575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locked="0" defaultSize="0" autoFill="0" autoLine="0" autoPict="0">
                <anchor moveWithCells="1">
                  <from>
                    <xdr:col>1</xdr:col>
                    <xdr:colOff>723900</xdr:colOff>
                    <xdr:row>21</xdr:row>
                    <xdr:rowOff>285750</xdr:rowOff>
                  </from>
                  <to>
                    <xdr:col>1</xdr:col>
                    <xdr:colOff>1504950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locked="0" defaultSize="0" autoFill="0" autoLine="0" autoPict="0">
                <anchor moveWithCells="1">
                  <from>
                    <xdr:col>1</xdr:col>
                    <xdr:colOff>1476375</xdr:colOff>
                    <xdr:row>21</xdr:row>
                    <xdr:rowOff>28575</xdr:rowOff>
                  </from>
                  <to>
                    <xdr:col>2</xdr:col>
                    <xdr:colOff>266700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Check Box 6">
              <controlPr locked="0" defaultSize="0" autoFill="0" autoLine="0" autoPict="0">
                <anchor moveWithCells="1">
                  <from>
                    <xdr:col>1</xdr:col>
                    <xdr:colOff>1466850</xdr:colOff>
                    <xdr:row>21</xdr:row>
                    <xdr:rowOff>285750</xdr:rowOff>
                  </from>
                  <to>
                    <xdr:col>2</xdr:col>
                    <xdr:colOff>209550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locked="0" defaultSize="0" autoFill="0" autoLine="0" autoPict="0">
                <anchor moveWithCells="1">
                  <from>
                    <xdr:col>2</xdr:col>
                    <xdr:colOff>247650</xdr:colOff>
                    <xdr:row>21</xdr:row>
                    <xdr:rowOff>28575</xdr:rowOff>
                  </from>
                  <to>
                    <xdr:col>3</xdr:col>
                    <xdr:colOff>361950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Check Box 8">
              <controlPr locked="0" defaultSize="0" autoFill="0" autoLine="0" autoPict="0">
                <anchor moveWithCells="1">
                  <from>
                    <xdr:col>2</xdr:col>
                    <xdr:colOff>247650</xdr:colOff>
                    <xdr:row>21</xdr:row>
                    <xdr:rowOff>285750</xdr:rowOff>
                  </from>
                  <to>
                    <xdr:col>3</xdr:col>
                    <xdr:colOff>323850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9">
              <controlPr locked="0" defaultSize="0" autoFill="0" autoLine="0" autoPict="0">
                <anchor moveWithCells="1">
                  <from>
                    <xdr:col>3</xdr:col>
                    <xdr:colOff>161925</xdr:colOff>
                    <xdr:row>21</xdr:row>
                    <xdr:rowOff>28575</xdr:rowOff>
                  </from>
                  <to>
                    <xdr:col>3</xdr:col>
                    <xdr:colOff>962025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0">
              <controlPr locked="0" defaultSize="0" autoFill="0" autoLine="0" autoPict="0">
                <anchor moveWithCells="1">
                  <from>
                    <xdr:col>3</xdr:col>
                    <xdr:colOff>171450</xdr:colOff>
                    <xdr:row>21</xdr:row>
                    <xdr:rowOff>285750</xdr:rowOff>
                  </from>
                  <to>
                    <xdr:col>3</xdr:col>
                    <xdr:colOff>952500</xdr:colOff>
                    <xdr:row>22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tabColor theme="7" tint="0.39997558519241921"/>
  </sheetPr>
  <dimension ref="A1:D27"/>
  <sheetViews>
    <sheetView showGridLines="0" topLeftCell="A17" zoomScaleNormal="100" workbookViewId="0">
      <selection activeCell="F19" sqref="F19"/>
    </sheetView>
  </sheetViews>
  <sheetFormatPr baseColWidth="10" defaultColWidth="11.5703125" defaultRowHeight="12.75" x14ac:dyDescent="0.2"/>
  <cols>
    <col min="1" max="1" width="37.140625" style="32" customWidth="1"/>
    <col min="2" max="2" width="31.5703125" style="32" customWidth="1"/>
    <col min="3" max="3" width="12.140625" style="32" customWidth="1"/>
    <col min="4" max="4" width="16.5703125" style="32" customWidth="1"/>
    <col min="5" max="16384" width="11.5703125" style="32"/>
  </cols>
  <sheetData>
    <row r="1" spans="1:4" ht="24.95" customHeight="1" x14ac:dyDescent="0.35">
      <c r="A1" s="247" t="s">
        <v>68</v>
      </c>
      <c r="B1" s="248"/>
      <c r="C1" s="248"/>
      <c r="D1" s="249"/>
    </row>
    <row r="2" spans="1:4" ht="3.75" customHeight="1" x14ac:dyDescent="0.2">
      <c r="C2" s="35"/>
      <c r="D2" s="35"/>
    </row>
    <row r="3" spans="1:4" ht="29.25" customHeight="1" x14ac:dyDescent="0.2">
      <c r="A3" s="92" t="s">
        <v>65</v>
      </c>
      <c r="B3" s="253">
        <f>'Fiche du candidat'!B25</f>
        <v>0</v>
      </c>
      <c r="C3" s="253"/>
      <c r="D3" s="253"/>
    </row>
    <row r="4" spans="1:4" ht="3.75" customHeight="1" x14ac:dyDescent="0.2">
      <c r="A4"/>
      <c r="B4"/>
      <c r="C4" s="93"/>
      <c r="D4" s="93"/>
    </row>
    <row r="5" spans="1:4" ht="15.75" customHeight="1" x14ac:dyDescent="0.2">
      <c r="A5" s="94" t="s">
        <v>66</v>
      </c>
      <c r="B5" s="250">
        <f>'Fiche du candidat'!B10</f>
        <v>0</v>
      </c>
      <c r="C5" s="251"/>
      <c r="D5" s="252"/>
    </row>
    <row r="6" spans="1:4" ht="3.75" customHeight="1" x14ac:dyDescent="0.2">
      <c r="A6"/>
      <c r="B6"/>
      <c r="C6"/>
      <c r="D6"/>
    </row>
    <row r="7" spans="1:4" s="22" customFormat="1" ht="16.149999999999999" customHeight="1" x14ac:dyDescent="0.2">
      <c r="A7" s="95" t="s">
        <v>70</v>
      </c>
      <c r="B7" s="254" t="str">
        <f>'Fiche du candidat'!B27 &amp;" au " &amp; 'Fiche du candidat'!B28</f>
        <v xml:space="preserve"> au </v>
      </c>
      <c r="C7" s="254"/>
      <c r="D7" s="254"/>
    </row>
    <row r="8" spans="1:4" s="22" customFormat="1" ht="16.149999999999999" customHeight="1" x14ac:dyDescent="0.2">
      <c r="A8" s="96" t="s">
        <v>67</v>
      </c>
      <c r="B8" s="255">
        <f>'Fiche du candidat'!B29</f>
        <v>0</v>
      </c>
      <c r="C8" s="256"/>
      <c r="D8" s="257"/>
    </row>
    <row r="9" spans="1:4" s="22" customFormat="1" ht="6.75" customHeight="1" x14ac:dyDescent="0.2">
      <c r="A9" s="80"/>
      <c r="B9" s="81"/>
      <c r="C9" s="81"/>
      <c r="D9" s="82"/>
    </row>
    <row r="10" spans="1:4" ht="15" x14ac:dyDescent="0.2">
      <c r="A10" s="241" t="s">
        <v>130</v>
      </c>
      <c r="B10" s="242"/>
      <c r="C10" s="242"/>
      <c r="D10" s="243"/>
    </row>
    <row r="11" spans="1:4" ht="142.5" customHeight="1" x14ac:dyDescent="0.2">
      <c r="A11" s="244"/>
      <c r="B11" s="245"/>
      <c r="C11" s="245"/>
      <c r="D11" s="246"/>
    </row>
    <row r="12" spans="1:4" s="22" customFormat="1" ht="9" customHeight="1" x14ac:dyDescent="0.2">
      <c r="A12" s="83"/>
      <c r="B12" s="81"/>
      <c r="C12" s="81"/>
      <c r="D12" s="81"/>
    </row>
    <row r="13" spans="1:4" ht="15" x14ac:dyDescent="0.2">
      <c r="A13" s="241" t="s">
        <v>128</v>
      </c>
      <c r="B13" s="242"/>
      <c r="C13" s="242"/>
      <c r="D13" s="243"/>
    </row>
    <row r="14" spans="1:4" ht="289.5" customHeight="1" x14ac:dyDescent="0.2">
      <c r="A14" s="244"/>
      <c r="B14" s="245"/>
      <c r="C14" s="245"/>
      <c r="D14" s="246"/>
    </row>
    <row r="15" spans="1:4" ht="9" customHeight="1" x14ac:dyDescent="0.2">
      <c r="A15" s="35"/>
    </row>
    <row r="16" spans="1:4" ht="15" x14ac:dyDescent="0.2">
      <c r="A16" s="241" t="s">
        <v>15</v>
      </c>
      <c r="B16" s="242"/>
      <c r="C16" s="242"/>
      <c r="D16" s="243"/>
    </row>
    <row r="17" spans="1:4" ht="289.5" customHeight="1" x14ac:dyDescent="0.2">
      <c r="A17" s="244"/>
      <c r="B17" s="245"/>
      <c r="C17" s="245"/>
      <c r="D17" s="246"/>
    </row>
    <row r="18" spans="1:4" ht="15" x14ac:dyDescent="0.2">
      <c r="A18" s="241" t="s">
        <v>129</v>
      </c>
      <c r="B18" s="242"/>
      <c r="C18" s="242"/>
      <c r="D18" s="243"/>
    </row>
    <row r="19" spans="1:4" ht="289.5" customHeight="1" x14ac:dyDescent="0.2">
      <c r="A19" s="244"/>
      <c r="B19" s="245"/>
      <c r="C19" s="245"/>
      <c r="D19" s="246"/>
    </row>
    <row r="20" spans="1:4" ht="6" customHeight="1" x14ac:dyDescent="0.2">
      <c r="A20" s="84"/>
      <c r="B20" s="84"/>
      <c r="C20" s="84"/>
      <c r="D20" s="84"/>
    </row>
    <row r="21" spans="1:4" ht="15" x14ac:dyDescent="0.2">
      <c r="A21" s="241" t="s">
        <v>131</v>
      </c>
      <c r="B21" s="242"/>
      <c r="C21" s="242"/>
      <c r="D21" s="243"/>
    </row>
    <row r="22" spans="1:4" ht="289.5" customHeight="1" x14ac:dyDescent="0.2">
      <c r="A22" s="244"/>
      <c r="B22" s="245"/>
      <c r="C22" s="245"/>
      <c r="D22" s="246"/>
    </row>
    <row r="23" spans="1:4" ht="13.15" customHeight="1" x14ac:dyDescent="0.2">
      <c r="A23" s="84"/>
      <c r="B23" s="84"/>
      <c r="C23" s="84"/>
      <c r="D23" s="84"/>
    </row>
    <row r="24" spans="1:4" s="36" customFormat="1" ht="25.15" customHeight="1" x14ac:dyDescent="0.2">
      <c r="A24" s="2" t="s">
        <v>19</v>
      </c>
      <c r="B24" s="85"/>
      <c r="C24" s="37" t="s">
        <v>2</v>
      </c>
      <c r="D24" s="85"/>
    </row>
    <row r="25" spans="1:4" s="36" customFormat="1" ht="25.15" customHeight="1" x14ac:dyDescent="0.2">
      <c r="A25" s="93" t="s">
        <v>69</v>
      </c>
      <c r="B25" s="85"/>
      <c r="C25" s="37" t="s">
        <v>2</v>
      </c>
      <c r="D25" s="85"/>
    </row>
    <row r="26" spans="1:4" s="36" customFormat="1" ht="25.15" customHeight="1" x14ac:dyDescent="0.2">
      <c r="A26" s="93" t="s">
        <v>146</v>
      </c>
      <c r="B26" s="85"/>
      <c r="C26" s="86" t="s">
        <v>75</v>
      </c>
      <c r="D26" s="85"/>
    </row>
    <row r="27" spans="1:4" s="88" customFormat="1" ht="25.15" customHeight="1" x14ac:dyDescent="0.2">
      <c r="A27" s="93" t="s">
        <v>32</v>
      </c>
      <c r="B27" s="87"/>
      <c r="C27" s="37" t="s">
        <v>2</v>
      </c>
      <c r="D27" s="87"/>
    </row>
  </sheetData>
  <sheetProtection algorithmName="SHA-512" hashValue="4GeniTnZLgu+wV4yZWU5lx4FG0y1+iZXO8o4vRuKcC2NRnh6eTb0D6+AUhiW3A+9xNcJVaxlCVw7v5kui1smlg==" saltValue="IjbEv3oxe+GBaFaCM0IWng==" spinCount="100000" sheet="1" objects="1" scenarios="1"/>
  <mergeCells count="15">
    <mergeCell ref="A21:D21"/>
    <mergeCell ref="A22:D22"/>
    <mergeCell ref="A10:D10"/>
    <mergeCell ref="A11:D11"/>
    <mergeCell ref="A1:D1"/>
    <mergeCell ref="B5:D5"/>
    <mergeCell ref="A17:D17"/>
    <mergeCell ref="A18:D18"/>
    <mergeCell ref="A19:D19"/>
    <mergeCell ref="B3:D3"/>
    <mergeCell ref="B7:D7"/>
    <mergeCell ref="B8:D8"/>
    <mergeCell ref="A16:D16"/>
    <mergeCell ref="A13:D13"/>
    <mergeCell ref="A14:D14"/>
  </mergeCells>
  <pageMargins left="0.39370078740157483" right="0.35433070866141736" top="1.1811023622047245" bottom="7.874015748031496E-2" header="0.39370078740157483" footer="0.51181102362204722"/>
  <pageSetup paperSize="9" orientation="portrait" r:id="rId1"/>
  <headerFooter alignWithMargins="0">
    <oddHeader>&amp;LService
&amp;"Arial,Gras"Formation professionnelle&amp;R&amp;G</oddHeader>
    <oddFooter>&amp;C&amp;P</oddFooter>
  </headerFooter>
  <rowBreaks count="1" manualBreakCount="1">
    <brk id="17" max="16383" man="1"/>
  </rowBreak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tabColor theme="7" tint="0.39997558519241921"/>
    <pageSetUpPr fitToPage="1"/>
  </sheetPr>
  <dimension ref="A1:M78"/>
  <sheetViews>
    <sheetView showGridLines="0" zoomScale="85" zoomScaleNormal="85" zoomScalePageLayoutView="80" workbookViewId="0">
      <selection sqref="A1:G1"/>
    </sheetView>
  </sheetViews>
  <sheetFormatPr baseColWidth="10" defaultColWidth="11.42578125" defaultRowHeight="15" x14ac:dyDescent="0.2"/>
  <cols>
    <col min="1" max="1" width="5.140625" style="31" bestFit="1" customWidth="1"/>
    <col min="2" max="2" width="59.85546875" style="22" customWidth="1"/>
    <col min="3" max="3" width="6.140625" style="34" customWidth="1"/>
    <col min="4" max="4" width="5.85546875" style="34" customWidth="1"/>
    <col min="5" max="5" width="5.28515625" style="34" customWidth="1"/>
    <col min="6" max="6" width="5.42578125" style="34" customWidth="1"/>
    <col min="7" max="7" width="66.7109375" style="22" customWidth="1"/>
    <col min="8" max="8" width="11.42578125" style="22"/>
    <col min="9" max="9" width="56" style="22" bestFit="1" customWidth="1"/>
    <col min="10" max="10" width="11.42578125" style="22" hidden="1" customWidth="1"/>
    <col min="11" max="11" width="11.42578125" style="22" customWidth="1"/>
    <col min="12" max="16384" width="11.42578125" style="22"/>
  </cols>
  <sheetData>
    <row r="1" spans="1:11" ht="30" customHeight="1" x14ac:dyDescent="0.2">
      <c r="A1" s="259" t="s">
        <v>81</v>
      </c>
      <c r="B1" s="259"/>
      <c r="C1" s="259"/>
      <c r="D1" s="259"/>
      <c r="E1" s="259"/>
      <c r="F1" s="259"/>
      <c r="G1" s="259"/>
      <c r="I1" s="204" t="s">
        <v>195</v>
      </c>
    </row>
    <row r="2" spans="1:11" ht="52.5" customHeight="1" x14ac:dyDescent="0.2">
      <c r="A2" s="261" t="s">
        <v>172</v>
      </c>
      <c r="B2" s="261"/>
      <c r="C2" s="261"/>
      <c r="D2" s="261"/>
      <c r="E2" s="261"/>
      <c r="F2" s="261"/>
      <c r="G2" s="261"/>
    </row>
    <row r="3" spans="1:11" ht="6" customHeight="1" x14ac:dyDescent="0.2">
      <c r="A3" s="286"/>
      <c r="B3" s="286"/>
      <c r="C3" s="286"/>
      <c r="D3" s="286"/>
      <c r="E3" s="286"/>
      <c r="F3" s="286"/>
      <c r="G3" s="286"/>
    </row>
    <row r="4" spans="1:11" x14ac:dyDescent="0.2">
      <c r="A4" s="97" t="s">
        <v>33</v>
      </c>
      <c r="B4" s="262" t="s">
        <v>180</v>
      </c>
      <c r="C4" s="263"/>
      <c r="D4" s="263"/>
      <c r="E4" s="263"/>
      <c r="F4" s="264"/>
      <c r="G4" s="265"/>
    </row>
    <row r="5" spans="1:11" ht="6" customHeight="1" x14ac:dyDescent="0.2">
      <c r="A5" s="267"/>
      <c r="B5" s="270"/>
      <c r="C5" s="270"/>
      <c r="D5" s="270"/>
      <c r="E5" s="270"/>
      <c r="F5" s="270"/>
      <c r="G5" s="266"/>
    </row>
    <row r="6" spans="1:11" ht="19.5" customHeight="1" x14ac:dyDescent="0.2">
      <c r="A6" s="268"/>
      <c r="B6" s="284" t="s">
        <v>175</v>
      </c>
      <c r="C6" s="285"/>
      <c r="D6" s="273" t="s">
        <v>34</v>
      </c>
      <c r="E6" s="271" t="s">
        <v>33</v>
      </c>
      <c r="F6" s="272"/>
      <c r="G6" s="170" t="s">
        <v>176</v>
      </c>
    </row>
    <row r="7" spans="1:11" ht="19.5" customHeight="1" x14ac:dyDescent="0.2">
      <c r="A7" s="268"/>
      <c r="B7" s="169" t="s">
        <v>174</v>
      </c>
      <c r="C7" s="273" t="s">
        <v>34</v>
      </c>
      <c r="D7" s="274"/>
      <c r="E7" s="276"/>
      <c r="F7" s="278"/>
      <c r="G7" s="170"/>
    </row>
    <row r="8" spans="1:11" ht="6" customHeight="1" x14ac:dyDescent="0.2">
      <c r="A8" s="268"/>
      <c r="B8" s="281" t="s">
        <v>82</v>
      </c>
      <c r="C8" s="274"/>
      <c r="D8" s="274"/>
      <c r="E8" s="276"/>
      <c r="F8" s="279"/>
      <c r="G8" s="99"/>
    </row>
    <row r="9" spans="1:11" ht="15.6" customHeight="1" x14ac:dyDescent="0.2">
      <c r="A9" s="268"/>
      <c r="B9" s="282"/>
      <c r="C9" s="274"/>
      <c r="D9" s="274"/>
      <c r="E9" s="276"/>
      <c r="F9" s="279"/>
      <c r="G9" s="100" t="s">
        <v>173</v>
      </c>
    </row>
    <row r="10" spans="1:11" ht="6" customHeight="1" x14ac:dyDescent="0.2">
      <c r="A10" s="269"/>
      <c r="B10" s="283"/>
      <c r="C10" s="275"/>
      <c r="D10" s="275"/>
      <c r="E10" s="277"/>
      <c r="F10" s="280"/>
      <c r="G10" s="101"/>
    </row>
    <row r="11" spans="1:11" s="1" customFormat="1" ht="16.5" customHeight="1" x14ac:dyDescent="0.2">
      <c r="A11" s="287" t="s">
        <v>83</v>
      </c>
      <c r="B11" s="288"/>
      <c r="C11" s="137"/>
      <c r="D11" s="138"/>
      <c r="E11" s="138"/>
      <c r="F11" s="178"/>
      <c r="G11" s="139"/>
    </row>
    <row r="12" spans="1:11" x14ac:dyDescent="0.2">
      <c r="A12" s="136"/>
      <c r="B12" s="102" t="s">
        <v>35</v>
      </c>
      <c r="C12" s="17"/>
      <c r="D12" s="18"/>
      <c r="E12" s="18"/>
      <c r="F12" s="179"/>
      <c r="G12" s="16"/>
      <c r="I12" s="204" t="str">
        <f>IF(J12=0,"Attention, au moins un critère doit être évalué par groupe","")</f>
        <v>Attention, au moins un critère doit être évalué par groupe</v>
      </c>
      <c r="J12" s="22">
        <f>COUNT(C12:E16)</f>
        <v>0</v>
      </c>
      <c r="K12" s="1">
        <f>IF(J12=0,1,"")</f>
        <v>1</v>
      </c>
    </row>
    <row r="13" spans="1:11" ht="18.75" customHeight="1" x14ac:dyDescent="0.2">
      <c r="A13" s="136"/>
      <c r="B13" s="102" t="s">
        <v>36</v>
      </c>
      <c r="C13" s="17"/>
      <c r="D13" s="18"/>
      <c r="E13" s="18"/>
      <c r="F13" s="179"/>
      <c r="G13" s="16"/>
    </row>
    <row r="14" spans="1:11" x14ac:dyDescent="0.2">
      <c r="A14" s="136"/>
      <c r="B14" s="102" t="s">
        <v>85</v>
      </c>
      <c r="C14" s="17"/>
      <c r="D14" s="18"/>
      <c r="E14" s="18"/>
      <c r="F14" s="179"/>
      <c r="G14" s="16"/>
    </row>
    <row r="15" spans="1:11" x14ac:dyDescent="0.2">
      <c r="A15" s="136"/>
      <c r="B15" s="102" t="s">
        <v>40</v>
      </c>
      <c r="C15" s="17"/>
      <c r="D15" s="18"/>
      <c r="E15" s="18"/>
      <c r="F15" s="179"/>
      <c r="G15" s="16"/>
    </row>
    <row r="16" spans="1:11" ht="16.350000000000001" customHeight="1" x14ac:dyDescent="0.2">
      <c r="A16" s="14"/>
      <c r="B16" s="103" t="s">
        <v>92</v>
      </c>
      <c r="C16" s="14"/>
      <c r="D16" s="14"/>
      <c r="E16" s="14"/>
      <c r="F16" s="180"/>
      <c r="G16" s="6"/>
    </row>
    <row r="17" spans="1:11" ht="3" customHeight="1" thickBot="1" x14ac:dyDescent="0.25">
      <c r="A17" s="104"/>
      <c r="B17" s="105"/>
      <c r="C17" s="24"/>
      <c r="D17" s="24"/>
      <c r="E17" s="24"/>
      <c r="F17" s="181"/>
      <c r="G17" s="25"/>
    </row>
    <row r="18" spans="1:11" ht="3" customHeight="1" x14ac:dyDescent="0.2">
      <c r="A18" s="106"/>
      <c r="B18" s="107"/>
      <c r="C18" s="26"/>
      <c r="D18" s="26"/>
      <c r="E18" s="26"/>
      <c r="F18" s="182"/>
      <c r="G18" s="27"/>
    </row>
    <row r="19" spans="1:11" s="1" customFormat="1" ht="16.350000000000001" customHeight="1" x14ac:dyDescent="0.2">
      <c r="A19" s="287" t="s">
        <v>84</v>
      </c>
      <c r="B19" s="288"/>
      <c r="C19" s="89"/>
      <c r="D19" s="89"/>
      <c r="E19" s="89"/>
      <c r="F19" s="183"/>
      <c r="G19" s="140"/>
      <c r="I19" s="204" t="str">
        <f>IF(J19=0,"Attention, au moins un critère doit être évalué par groupe","")</f>
        <v>Attention, au moins un critère doit être évalué par groupe</v>
      </c>
      <c r="J19" s="1">
        <f>COUNT(C20:E27)</f>
        <v>0</v>
      </c>
      <c r="K19" s="1">
        <f>IF(J19=0,1,"")</f>
        <v>1</v>
      </c>
    </row>
    <row r="20" spans="1:11" ht="17.25" customHeight="1" x14ac:dyDescent="0.2">
      <c r="A20" s="136"/>
      <c r="B20" s="102" t="s">
        <v>37</v>
      </c>
      <c r="C20" s="17"/>
      <c r="D20" s="18"/>
      <c r="E20" s="18"/>
      <c r="F20" s="179"/>
      <c r="G20" s="16"/>
    </row>
    <row r="21" spans="1:11" ht="15.75" customHeight="1" x14ac:dyDescent="0.2">
      <c r="A21" s="136"/>
      <c r="B21" s="102" t="s">
        <v>38</v>
      </c>
      <c r="C21" s="17"/>
      <c r="D21" s="18"/>
      <c r="E21" s="18"/>
      <c r="F21" s="179"/>
      <c r="G21" s="16"/>
    </row>
    <row r="22" spans="1:11" ht="16.5" customHeight="1" x14ac:dyDescent="0.2">
      <c r="A22" s="136"/>
      <c r="B22" s="102" t="s">
        <v>39</v>
      </c>
      <c r="C22" s="17"/>
      <c r="D22" s="18"/>
      <c r="E22" s="18"/>
      <c r="F22" s="179"/>
      <c r="G22" s="16"/>
    </row>
    <row r="23" spans="1:11" ht="16.350000000000001" customHeight="1" x14ac:dyDescent="0.2">
      <c r="A23" s="14"/>
      <c r="B23" s="102" t="s">
        <v>41</v>
      </c>
      <c r="C23" s="14"/>
      <c r="D23" s="14"/>
      <c r="E23" s="14"/>
      <c r="F23" s="180"/>
      <c r="G23" s="6"/>
    </row>
    <row r="24" spans="1:11" ht="16.350000000000001" customHeight="1" x14ac:dyDescent="0.2">
      <c r="A24" s="14"/>
      <c r="B24" s="102" t="s">
        <v>42</v>
      </c>
      <c r="C24" s="14"/>
      <c r="D24" s="14"/>
      <c r="E24" s="14"/>
      <c r="F24" s="180"/>
      <c r="G24" s="6"/>
    </row>
    <row r="25" spans="1:11" ht="16.350000000000001" customHeight="1" x14ac:dyDescent="0.2">
      <c r="A25" s="14"/>
      <c r="B25" s="102" t="s">
        <v>43</v>
      </c>
      <c r="C25" s="14"/>
      <c r="D25" s="14"/>
      <c r="E25" s="14"/>
      <c r="F25" s="180"/>
      <c r="G25" s="6"/>
    </row>
    <row r="26" spans="1:11" ht="16.350000000000001" customHeight="1" x14ac:dyDescent="0.2">
      <c r="A26" s="14"/>
      <c r="B26" s="102" t="s">
        <v>44</v>
      </c>
      <c r="C26" s="14"/>
      <c r="D26" s="14"/>
      <c r="E26" s="14"/>
      <c r="F26" s="180"/>
      <c r="G26" s="6"/>
    </row>
    <row r="27" spans="1:11" ht="30" x14ac:dyDescent="0.2">
      <c r="A27" s="14"/>
      <c r="B27" s="108" t="s">
        <v>88</v>
      </c>
      <c r="C27" s="14"/>
      <c r="D27" s="14"/>
      <c r="E27" s="14"/>
      <c r="F27" s="180"/>
      <c r="G27" s="6"/>
    </row>
    <row r="28" spans="1:11" ht="3" customHeight="1" thickBot="1" x14ac:dyDescent="0.25">
      <c r="A28" s="104"/>
      <c r="B28" s="105"/>
      <c r="C28" s="24"/>
      <c r="D28" s="24"/>
      <c r="E28" s="24"/>
      <c r="F28" s="24"/>
      <c r="G28" s="25"/>
    </row>
    <row r="29" spans="1:11" ht="3" customHeight="1" x14ac:dyDescent="0.2">
      <c r="A29" s="106"/>
      <c r="B29" s="107"/>
      <c r="C29" s="26"/>
      <c r="D29" s="26"/>
      <c r="E29" s="26"/>
      <c r="F29" s="26"/>
      <c r="G29" s="27"/>
    </row>
    <row r="30" spans="1:11" s="1" customFormat="1" ht="16.350000000000001" customHeight="1" x14ac:dyDescent="0.2">
      <c r="A30" s="287" t="s">
        <v>89</v>
      </c>
      <c r="B30" s="288"/>
      <c r="C30" s="89"/>
      <c r="D30" s="89"/>
      <c r="E30" s="89"/>
      <c r="F30" s="183"/>
      <c r="G30" s="140"/>
      <c r="I30" s="204" t="str">
        <f>IF(J30=0,"Attention, au moins un critère doit être évalué par groupe","")</f>
        <v>Attention, au moins un critère doit être évalué par groupe</v>
      </c>
      <c r="J30" s="1">
        <f>COUNT(C31:E32)</f>
        <v>0</v>
      </c>
      <c r="K30" s="1">
        <f>IF(J30=0,1,"")</f>
        <v>1</v>
      </c>
    </row>
    <row r="31" spans="1:11" ht="16.350000000000001" customHeight="1" x14ac:dyDescent="0.2">
      <c r="A31" s="14"/>
      <c r="B31" s="102" t="s">
        <v>90</v>
      </c>
      <c r="C31" s="14"/>
      <c r="D31" s="14"/>
      <c r="E31" s="14"/>
      <c r="F31" s="180"/>
      <c r="G31" s="6"/>
    </row>
    <row r="32" spans="1:11" ht="16.350000000000001" customHeight="1" x14ac:dyDescent="0.2">
      <c r="A32" s="14"/>
      <c r="B32" s="102" t="s">
        <v>91</v>
      </c>
      <c r="C32" s="14"/>
      <c r="D32" s="14"/>
      <c r="E32" s="14"/>
      <c r="F32" s="180"/>
      <c r="G32" s="6"/>
    </row>
    <row r="33" spans="1:11" ht="3" customHeight="1" thickBot="1" x14ac:dyDescent="0.25">
      <c r="A33" s="104"/>
      <c r="B33" s="105"/>
      <c r="C33" s="24"/>
      <c r="D33" s="24"/>
      <c r="E33" s="24"/>
      <c r="F33" s="181"/>
      <c r="G33" s="25"/>
    </row>
    <row r="34" spans="1:11" ht="3" customHeight="1" x14ac:dyDescent="0.2">
      <c r="A34" s="106"/>
      <c r="B34" s="107"/>
      <c r="C34" s="26"/>
      <c r="D34" s="26"/>
      <c r="E34" s="26"/>
      <c r="F34" s="182"/>
      <c r="G34" s="27"/>
    </row>
    <row r="35" spans="1:11" s="1" customFormat="1" ht="16.350000000000001" customHeight="1" x14ac:dyDescent="0.2">
      <c r="A35" s="287" t="s">
        <v>87</v>
      </c>
      <c r="B35" s="288"/>
      <c r="C35" s="89"/>
      <c r="D35" s="89"/>
      <c r="E35" s="89"/>
      <c r="F35" s="183"/>
      <c r="G35" s="140"/>
      <c r="I35" s="204" t="str">
        <f>IF(J35=0,"Attention, au moins un critère doit être évalué par groupe","")</f>
        <v>Attention, au moins un critère doit être évalué par groupe</v>
      </c>
      <c r="J35" s="22">
        <f>COUNT(C36:E38)</f>
        <v>0</v>
      </c>
      <c r="K35" s="1">
        <f>IF(J35=0,1,"")</f>
        <v>1</v>
      </c>
    </row>
    <row r="36" spans="1:11" ht="16.350000000000001" customHeight="1" x14ac:dyDescent="0.2">
      <c r="A36" s="14"/>
      <c r="B36" s="102" t="s">
        <v>47</v>
      </c>
      <c r="C36" s="14"/>
      <c r="D36" s="14"/>
      <c r="E36" s="14"/>
      <c r="F36" s="180"/>
      <c r="G36" s="6"/>
    </row>
    <row r="37" spans="1:11" ht="16.350000000000001" customHeight="1" x14ac:dyDescent="0.2">
      <c r="A37" s="14"/>
      <c r="B37" s="102" t="s">
        <v>48</v>
      </c>
      <c r="C37" s="14"/>
      <c r="D37" s="14"/>
      <c r="E37" s="14"/>
      <c r="F37" s="180"/>
      <c r="G37" s="6"/>
    </row>
    <row r="38" spans="1:11" ht="16.350000000000001" customHeight="1" x14ac:dyDescent="0.2">
      <c r="A38" s="14"/>
      <c r="B38" s="103" t="s">
        <v>86</v>
      </c>
      <c r="C38" s="14"/>
      <c r="D38" s="14"/>
      <c r="E38" s="14"/>
      <c r="F38" s="180"/>
      <c r="G38" s="6"/>
    </row>
    <row r="39" spans="1:11" ht="3" customHeight="1" thickBot="1" x14ac:dyDescent="0.25">
      <c r="A39" s="104"/>
      <c r="B39" s="105"/>
      <c r="C39" s="24"/>
      <c r="D39" s="24"/>
      <c r="E39" s="24"/>
      <c r="F39" s="181"/>
      <c r="G39" s="25"/>
    </row>
    <row r="40" spans="1:11" ht="3" customHeight="1" x14ac:dyDescent="0.2">
      <c r="A40" s="106"/>
      <c r="B40" s="107"/>
      <c r="C40" s="26"/>
      <c r="D40" s="26"/>
      <c r="E40" s="26"/>
      <c r="F40" s="182"/>
      <c r="G40" s="27"/>
    </row>
    <row r="41" spans="1:11" s="1" customFormat="1" ht="16.350000000000001" customHeight="1" x14ac:dyDescent="0.2">
      <c r="A41" s="287" t="s">
        <v>93</v>
      </c>
      <c r="B41" s="288"/>
      <c r="C41" s="89"/>
      <c r="D41" s="89"/>
      <c r="E41" s="89"/>
      <c r="F41" s="183"/>
      <c r="G41" s="140"/>
      <c r="I41" s="204" t="str">
        <f>IF(J41=0,"Attention, au moins un critère doit être évalué par groupe","")</f>
        <v>Attention, au moins un critère doit être évalué par groupe</v>
      </c>
      <c r="J41" s="1">
        <f>COUNT(C42:E43)</f>
        <v>0</v>
      </c>
      <c r="K41" s="1">
        <f>IF(J41=0,1,"")</f>
        <v>1</v>
      </c>
    </row>
    <row r="42" spans="1:11" ht="16.350000000000001" customHeight="1" x14ac:dyDescent="0.2">
      <c r="A42" s="14"/>
      <c r="B42" s="102" t="s">
        <v>52</v>
      </c>
      <c r="C42" s="14"/>
      <c r="D42" s="14"/>
      <c r="E42" s="14"/>
      <c r="F42" s="180"/>
      <c r="G42" s="6"/>
    </row>
    <row r="43" spans="1:11" ht="16.350000000000001" customHeight="1" x14ac:dyDescent="0.2">
      <c r="A43" s="14"/>
      <c r="B43" s="102" t="s">
        <v>53</v>
      </c>
      <c r="C43" s="14"/>
      <c r="D43" s="14"/>
      <c r="E43" s="14"/>
      <c r="F43" s="180"/>
      <c r="G43" s="6"/>
    </row>
    <row r="44" spans="1:11" ht="3" customHeight="1" thickBot="1" x14ac:dyDescent="0.25">
      <c r="A44" s="104"/>
      <c r="B44" s="105"/>
      <c r="C44" s="24"/>
      <c r="D44" s="24"/>
      <c r="E44" s="24"/>
      <c r="F44" s="24"/>
      <c r="G44" s="25"/>
    </row>
    <row r="45" spans="1:11" ht="3" customHeight="1" x14ac:dyDescent="0.2">
      <c r="A45" s="106"/>
      <c r="B45" s="107"/>
      <c r="C45" s="26"/>
      <c r="D45" s="26"/>
      <c r="E45" s="26"/>
      <c r="F45" s="26"/>
      <c r="G45" s="27"/>
    </row>
    <row r="46" spans="1:11" ht="29.25" customHeight="1" x14ac:dyDescent="0.2">
      <c r="A46" s="289" t="s">
        <v>94</v>
      </c>
      <c r="B46" s="290"/>
      <c r="C46" s="78"/>
      <c r="D46" s="78"/>
      <c r="E46" s="78"/>
      <c r="F46" s="78"/>
      <c r="G46" s="79"/>
    </row>
    <row r="47" spans="1:11" s="1" customFormat="1" ht="16.350000000000001" customHeight="1" x14ac:dyDescent="0.2">
      <c r="A47" s="287" t="s">
        <v>95</v>
      </c>
      <c r="B47" s="288"/>
      <c r="C47" s="89"/>
      <c r="D47" s="89"/>
      <c r="E47" s="89"/>
      <c r="F47" s="183"/>
      <c r="G47" s="140"/>
      <c r="I47" s="204" t="str">
        <f>IF(J47=0,"Attention, au moins un critère doit être évalué par groupe","")</f>
        <v>Attention, au moins un critère doit être évalué par groupe</v>
      </c>
      <c r="J47" s="1">
        <f>COUNT(C48:E50)</f>
        <v>0</v>
      </c>
      <c r="K47" s="1">
        <f>IF(J47=0,1,"")</f>
        <v>1</v>
      </c>
    </row>
    <row r="48" spans="1:11" ht="16.350000000000001" customHeight="1" x14ac:dyDescent="0.2">
      <c r="A48" s="14"/>
      <c r="B48" s="102" t="s">
        <v>49</v>
      </c>
      <c r="C48" s="14"/>
      <c r="D48" s="14"/>
      <c r="E48" s="14"/>
      <c r="F48" s="180"/>
      <c r="G48" s="6"/>
    </row>
    <row r="49" spans="1:11" ht="16.350000000000001" customHeight="1" x14ac:dyDescent="0.2">
      <c r="A49" s="14"/>
      <c r="B49" s="102" t="s">
        <v>96</v>
      </c>
      <c r="C49" s="14"/>
      <c r="D49" s="14"/>
      <c r="E49" s="14"/>
      <c r="F49" s="180"/>
      <c r="G49" s="6"/>
    </row>
    <row r="50" spans="1:11" ht="16.350000000000001" customHeight="1" x14ac:dyDescent="0.2">
      <c r="A50" s="14"/>
      <c r="B50" s="102" t="s">
        <v>104</v>
      </c>
      <c r="C50" s="14"/>
      <c r="D50" s="14"/>
      <c r="E50" s="14"/>
      <c r="F50" s="180"/>
      <c r="G50" s="6"/>
    </row>
    <row r="51" spans="1:11" ht="3" customHeight="1" thickBot="1" x14ac:dyDescent="0.25">
      <c r="A51" s="104"/>
      <c r="B51" s="105"/>
      <c r="C51" s="24"/>
      <c r="D51" s="24"/>
      <c r="E51" s="24"/>
      <c r="F51" s="181"/>
      <c r="G51" s="25"/>
    </row>
    <row r="52" spans="1:11" ht="3" customHeight="1" x14ac:dyDescent="0.2">
      <c r="A52" s="106"/>
      <c r="B52" s="107"/>
      <c r="C52" s="26"/>
      <c r="D52" s="26"/>
      <c r="E52" s="26"/>
      <c r="F52" s="182"/>
      <c r="G52" s="27"/>
    </row>
    <row r="53" spans="1:11" s="1" customFormat="1" ht="16.350000000000001" customHeight="1" x14ac:dyDescent="0.2">
      <c r="A53" s="287" t="s">
        <v>98</v>
      </c>
      <c r="B53" s="288"/>
      <c r="C53" s="89"/>
      <c r="D53" s="89"/>
      <c r="E53" s="89"/>
      <c r="F53" s="183"/>
      <c r="G53" s="140"/>
      <c r="I53" s="204" t="str">
        <f>IF(J53=0,"Attention, au moins un critère doit être évalué par groupe","")</f>
        <v>Attention, au moins un critère doit être évalué par groupe</v>
      </c>
      <c r="J53" s="1">
        <f>COUNT(C54:E56)</f>
        <v>0</v>
      </c>
      <c r="K53" s="1">
        <f>IF(J53=0,1,"")</f>
        <v>1</v>
      </c>
    </row>
    <row r="54" spans="1:11" ht="30" x14ac:dyDescent="0.2">
      <c r="A54" s="14"/>
      <c r="B54" s="108" t="s">
        <v>99</v>
      </c>
      <c r="C54" s="14"/>
      <c r="D54" s="14"/>
      <c r="E54" s="14"/>
      <c r="F54" s="180"/>
      <c r="G54" s="6"/>
    </row>
    <row r="55" spans="1:11" ht="16.350000000000001" customHeight="1" x14ac:dyDescent="0.2">
      <c r="A55" s="14"/>
      <c r="B55" s="102" t="s">
        <v>100</v>
      </c>
      <c r="C55" s="14"/>
      <c r="D55" s="14"/>
      <c r="E55" s="14"/>
      <c r="F55" s="180"/>
      <c r="G55" s="6"/>
    </row>
    <row r="56" spans="1:11" ht="16.350000000000001" customHeight="1" x14ac:dyDescent="0.2">
      <c r="A56" s="14"/>
      <c r="B56" s="102" t="s">
        <v>101</v>
      </c>
      <c r="C56" s="14"/>
      <c r="D56" s="14"/>
      <c r="E56" s="14"/>
      <c r="F56" s="180"/>
      <c r="G56" s="6"/>
    </row>
    <row r="57" spans="1:11" ht="3" customHeight="1" thickBot="1" x14ac:dyDescent="0.25">
      <c r="A57" s="104"/>
      <c r="B57" s="105"/>
      <c r="C57" s="24"/>
      <c r="D57" s="24"/>
      <c r="E57" s="24"/>
      <c r="F57" s="181"/>
      <c r="G57" s="25"/>
    </row>
    <row r="58" spans="1:11" ht="3" customHeight="1" x14ac:dyDescent="0.2">
      <c r="A58" s="106"/>
      <c r="B58" s="107"/>
      <c r="C58" s="26"/>
      <c r="D58" s="26"/>
      <c r="E58" s="26"/>
      <c r="F58" s="182"/>
      <c r="G58" s="27"/>
      <c r="I58" s="1"/>
      <c r="J58" s="1"/>
    </row>
    <row r="59" spans="1:11" s="1" customFormat="1" ht="16.350000000000001" customHeight="1" x14ac:dyDescent="0.2">
      <c r="A59" s="287" t="s">
        <v>97</v>
      </c>
      <c r="B59" s="288"/>
      <c r="C59" s="89"/>
      <c r="D59" s="89"/>
      <c r="E59" s="89"/>
      <c r="F59" s="183"/>
      <c r="G59" s="140"/>
      <c r="I59" s="204" t="str">
        <f>IF(J59=0,"Attention, au moins un critère doit être évalué par groupe","")</f>
        <v>Attention, au moins un critère doit être évalué par groupe</v>
      </c>
      <c r="J59" s="1">
        <f>COUNT(C60:E62)</f>
        <v>0</v>
      </c>
      <c r="K59" s="1">
        <f>IF(J59=0,1,"")</f>
        <v>1</v>
      </c>
    </row>
    <row r="60" spans="1:11" ht="16.350000000000001" customHeight="1" x14ac:dyDescent="0.2">
      <c r="A60" s="14"/>
      <c r="B60" s="102" t="s">
        <v>50</v>
      </c>
      <c r="C60" s="14"/>
      <c r="D60" s="14"/>
      <c r="E60" s="14"/>
      <c r="F60" s="180"/>
      <c r="G60" s="6"/>
    </row>
    <row r="61" spans="1:11" ht="16.350000000000001" customHeight="1" x14ac:dyDescent="0.2">
      <c r="A61" s="14"/>
      <c r="B61" s="102" t="s">
        <v>51</v>
      </c>
      <c r="C61" s="14"/>
      <c r="D61" s="14"/>
      <c r="E61" s="14"/>
      <c r="F61" s="180"/>
      <c r="G61" s="6"/>
    </row>
    <row r="62" spans="1:11" ht="16.350000000000001" customHeight="1" x14ac:dyDescent="0.2">
      <c r="A62" s="14"/>
      <c r="B62" s="102" t="s">
        <v>102</v>
      </c>
      <c r="C62" s="14"/>
      <c r="D62" s="14"/>
      <c r="E62" s="14"/>
      <c r="F62" s="180"/>
      <c r="G62" s="6"/>
    </row>
    <row r="63" spans="1:11" ht="3" customHeight="1" thickBot="1" x14ac:dyDescent="0.25">
      <c r="A63" s="104"/>
      <c r="B63" s="105"/>
      <c r="C63" s="24"/>
      <c r="D63" s="24"/>
      <c r="E63" s="24"/>
      <c r="F63" s="181"/>
      <c r="G63" s="25"/>
    </row>
    <row r="64" spans="1:11" ht="3" customHeight="1" x14ac:dyDescent="0.2">
      <c r="A64" s="106"/>
      <c r="B64" s="107"/>
      <c r="C64" s="26"/>
      <c r="D64" s="26"/>
      <c r="E64" s="26"/>
      <c r="F64" s="182"/>
      <c r="G64" s="27"/>
      <c r="I64" s="1"/>
      <c r="J64" s="1"/>
    </row>
    <row r="65" spans="1:13" s="1" customFormat="1" ht="16.350000000000001" customHeight="1" x14ac:dyDescent="0.2">
      <c r="A65" s="287" t="s">
        <v>103</v>
      </c>
      <c r="B65" s="288"/>
      <c r="C65" s="89"/>
      <c r="D65" s="89"/>
      <c r="E65" s="89"/>
      <c r="F65" s="183"/>
      <c r="G65" s="140"/>
      <c r="I65" s="204" t="str">
        <f>IF(J65=0,"Attention, au moins un critère doit être évalué par groupe","")</f>
        <v>Attention, au moins un critère doit être évalué par groupe</v>
      </c>
      <c r="J65" s="1">
        <f>COUNT(C66:E67)</f>
        <v>0</v>
      </c>
      <c r="K65" s="1">
        <f>IF(J65=0,1,"")</f>
        <v>1</v>
      </c>
    </row>
    <row r="66" spans="1:13" ht="16.350000000000001" customHeight="1" x14ac:dyDescent="0.2">
      <c r="A66" s="14"/>
      <c r="B66" s="102" t="s">
        <v>45</v>
      </c>
      <c r="C66" s="14"/>
      <c r="D66" s="14"/>
      <c r="E66" s="14"/>
      <c r="F66" s="180"/>
      <c r="G66" s="6"/>
    </row>
    <row r="67" spans="1:13" ht="16.350000000000001" customHeight="1" x14ac:dyDescent="0.2">
      <c r="A67" s="14"/>
      <c r="B67" s="102" t="s">
        <v>46</v>
      </c>
      <c r="C67" s="14"/>
      <c r="D67" s="14"/>
      <c r="E67" s="14"/>
      <c r="F67" s="180"/>
      <c r="G67" s="6"/>
    </row>
    <row r="68" spans="1:13" ht="3" customHeight="1" thickBot="1" x14ac:dyDescent="0.25">
      <c r="A68" s="104"/>
      <c r="B68" s="105"/>
      <c r="C68" s="24"/>
      <c r="D68" s="24"/>
      <c r="E68" s="24"/>
      <c r="F68" s="181"/>
      <c r="G68" s="25"/>
    </row>
    <row r="69" spans="1:13" ht="3" customHeight="1" x14ac:dyDescent="0.2">
      <c r="A69" s="106"/>
      <c r="B69" s="107"/>
      <c r="C69" s="26"/>
      <c r="D69" s="26"/>
      <c r="E69" s="26"/>
      <c r="F69" s="182"/>
      <c r="G69" s="27"/>
      <c r="I69" s="1"/>
      <c r="J69" s="1"/>
    </row>
    <row r="70" spans="1:13" s="1" customFormat="1" ht="16.350000000000001" customHeight="1" x14ac:dyDescent="0.2">
      <c r="A70" s="287" t="s">
        <v>105</v>
      </c>
      <c r="B70" s="288"/>
      <c r="C70" s="89"/>
      <c r="D70" s="89"/>
      <c r="E70" s="89"/>
      <c r="F70" s="183"/>
      <c r="G70" s="140"/>
      <c r="I70" s="204" t="str">
        <f>IF(J70=0,"Attention, au moins un critère doit être évalué par groupe","")</f>
        <v>Attention, au moins un critère doit être évalué par groupe</v>
      </c>
      <c r="J70" s="1">
        <f>COUNT(C71:E72)</f>
        <v>0</v>
      </c>
      <c r="K70" s="1">
        <f>IF(J70=0,1,"")</f>
        <v>1</v>
      </c>
    </row>
    <row r="71" spans="1:13" ht="16.350000000000001" customHeight="1" x14ac:dyDescent="0.2">
      <c r="A71" s="14"/>
      <c r="B71" s="102" t="s">
        <v>106</v>
      </c>
      <c r="C71" s="14"/>
      <c r="D71" s="14"/>
      <c r="E71" s="14"/>
      <c r="F71" s="180"/>
      <c r="G71" s="6"/>
    </row>
    <row r="72" spans="1:13" ht="16.350000000000001" customHeight="1" x14ac:dyDescent="0.2">
      <c r="A72" s="14"/>
      <c r="B72" s="102" t="s">
        <v>107</v>
      </c>
      <c r="C72" s="14"/>
      <c r="D72" s="14"/>
      <c r="E72" s="14"/>
      <c r="F72" s="180"/>
      <c r="G72" s="6"/>
    </row>
    <row r="73" spans="1:13" ht="3" customHeight="1" thickBot="1" x14ac:dyDescent="0.25">
      <c r="A73" s="104"/>
      <c r="B73" s="105"/>
      <c r="C73" s="24"/>
      <c r="D73" s="24"/>
      <c r="E73" s="24"/>
      <c r="F73" s="24"/>
      <c r="G73" s="25"/>
    </row>
    <row r="74" spans="1:13" ht="3" customHeight="1" x14ac:dyDescent="0.2">
      <c r="A74" s="106"/>
      <c r="B74" s="107"/>
      <c r="C74" s="26"/>
      <c r="D74" s="26"/>
      <c r="E74" s="26"/>
      <c r="F74" s="26"/>
      <c r="G74" s="27"/>
    </row>
    <row r="75" spans="1:13" ht="26.25" customHeight="1" x14ac:dyDescent="0.2">
      <c r="A75" s="203">
        <v>0</v>
      </c>
      <c r="B75" s="109"/>
      <c r="C75" s="89">
        <f>SUM(C71:C72,C66:C67,C60:C62,C54:C56,C48:C50,C12:C16,C20:C27,C31:C32,C36:C38,C42:C43)</f>
        <v>0</v>
      </c>
      <c r="D75" s="89">
        <f>SUM(D11:D72)</f>
        <v>0</v>
      </c>
      <c r="E75" s="89">
        <f>SUM(E11:E72)</f>
        <v>0</v>
      </c>
      <c r="F75" s="183"/>
      <c r="G75" s="109" t="s">
        <v>136</v>
      </c>
    </row>
    <row r="76" spans="1:13" ht="30" customHeight="1" x14ac:dyDescent="0.2">
      <c r="A76" s="89">
        <f>12*8</f>
        <v>96</v>
      </c>
      <c r="B76" s="109" t="s">
        <v>135</v>
      </c>
      <c r="C76" s="260">
        <f>SUM(C75,D75,E75)</f>
        <v>0</v>
      </c>
      <c r="D76" s="260"/>
      <c r="E76" s="260"/>
      <c r="F76" s="260"/>
      <c r="G76" s="110" t="s">
        <v>152</v>
      </c>
      <c r="I76" s="258" t="str">
        <f>IF(SUM(J:J)&lt;&gt;12,"Attention, maximum 12 critères doivent être évalués. "&amp;SUM(J:J)&amp;" critères trouvés","")</f>
        <v>Attention, maximum 12 critères doivent être évalués. 0 critères trouvés</v>
      </c>
      <c r="J76" s="258"/>
      <c r="K76" s="258"/>
      <c r="L76" s="258"/>
      <c r="M76" s="258"/>
    </row>
    <row r="77" spans="1:13" hidden="1" x14ac:dyDescent="0.2">
      <c r="B77" s="22" t="str">
        <f>IF(SUM(J:J)&gt;12,1,"")</f>
        <v/>
      </c>
    </row>
    <row r="78" spans="1:13" hidden="1" x14ac:dyDescent="0.2">
      <c r="A78" s="31">
        <f>SUM(B77,K:K)</f>
        <v>10</v>
      </c>
    </row>
  </sheetData>
  <sheetProtection algorithmName="SHA-512" hashValue="laebsF1VXFgkHSa9e43ku/fk7bzKqiLp/ac7OUnazjicjFd+1ggcchDGLK7H+iYTCECPfxWRmkdex7DV36JSgQ==" saltValue="iuvKK4OlFd/oPauMsdOPbw==" spinCount="100000" sheet="1" objects="1" scenarios="1"/>
  <mergeCells count="27">
    <mergeCell ref="A11:B11"/>
    <mergeCell ref="A19:B19"/>
    <mergeCell ref="A35:B35"/>
    <mergeCell ref="A30:B30"/>
    <mergeCell ref="A70:B70"/>
    <mergeCell ref="A47:B47"/>
    <mergeCell ref="A46:B46"/>
    <mergeCell ref="A41:B41"/>
    <mergeCell ref="A65:B65"/>
    <mergeCell ref="A59:B59"/>
    <mergeCell ref="A53:B53"/>
    <mergeCell ref="I76:M76"/>
    <mergeCell ref="A1:G1"/>
    <mergeCell ref="C76:F76"/>
    <mergeCell ref="A2:G2"/>
    <mergeCell ref="B4:F4"/>
    <mergeCell ref="G4:G5"/>
    <mergeCell ref="A5:A10"/>
    <mergeCell ref="B5:F5"/>
    <mergeCell ref="E6:F6"/>
    <mergeCell ref="C7:C10"/>
    <mergeCell ref="E7:E10"/>
    <mergeCell ref="F7:F10"/>
    <mergeCell ref="B8:B10"/>
    <mergeCell ref="B6:C6"/>
    <mergeCell ref="A3:G3"/>
    <mergeCell ref="D6:D10"/>
  </mergeCells>
  <phoneticPr fontId="7" type="noConversion"/>
  <dataValidations count="3">
    <dataValidation type="whole" allowBlank="1" showInputMessage="1" showErrorMessage="1" sqref="C12:C16 C20:C27 C31:C32 C36:C38 C42:C43 C48:C51 C54:C56 C60:C62 C66:C67 C71:C72" xr:uid="{00000000-0002-0000-0300-000000000000}">
      <formula1>0</formula1>
      <formula2>3</formula2>
    </dataValidation>
    <dataValidation type="whole" allowBlank="1" showInputMessage="1" showErrorMessage="1" sqref="D11:D72" xr:uid="{00000000-0002-0000-0300-000001000000}">
      <formula1>4</formula1>
      <formula2>7</formula2>
    </dataValidation>
    <dataValidation type="whole" allowBlank="1" showInputMessage="1" showErrorMessage="1" sqref="E11:E72" xr:uid="{00000000-0002-0000-0300-000002000000}">
      <formula1>8</formula1>
      <formula2>8</formula2>
    </dataValidation>
  </dataValidations>
  <pageMargins left="0.78740157480314965" right="0.43307086614173229" top="0.70866141732283472" bottom="0.59055118110236227" header="0.19685039370078741" footer="0.51181102362204722"/>
  <pageSetup paperSize="9" scale="59" orientation="portrait" r:id="rId1"/>
  <headerFooter alignWithMargins="0">
    <oddHeader>&amp;LService
&amp;"Arial,Gras"Formation professionnelle&amp;R&amp;G</oddHeader>
    <oddFooter>&amp;C&amp;P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>
    <tabColor indexed="13"/>
  </sheetPr>
  <dimension ref="A1:D24"/>
  <sheetViews>
    <sheetView showGridLines="0" zoomScale="130" zoomScaleNormal="130" zoomScalePageLayoutView="120" workbookViewId="0">
      <selection sqref="A1:D1"/>
    </sheetView>
  </sheetViews>
  <sheetFormatPr baseColWidth="10" defaultColWidth="11.42578125" defaultRowHeight="12.75" x14ac:dyDescent="0.2"/>
  <cols>
    <col min="1" max="1" width="33.140625" style="32" customWidth="1"/>
    <col min="2" max="2" width="30.42578125" style="32" customWidth="1"/>
    <col min="3" max="3" width="14.5703125" style="32" customWidth="1"/>
    <col min="4" max="4" width="14.42578125" style="32" customWidth="1"/>
    <col min="5" max="16384" width="11.42578125" style="32"/>
  </cols>
  <sheetData>
    <row r="1" spans="1:4" ht="24.95" customHeight="1" x14ac:dyDescent="0.35">
      <c r="A1" s="291" t="s">
        <v>71</v>
      </c>
      <c r="B1" s="292"/>
      <c r="C1" s="292"/>
      <c r="D1" s="293"/>
    </row>
    <row r="2" spans="1:4" ht="3.75" customHeight="1" x14ac:dyDescent="0.2">
      <c r="A2" s="298"/>
      <c r="B2" s="299"/>
      <c r="C2" s="299"/>
      <c r="D2" s="299"/>
    </row>
    <row r="3" spans="1:4" ht="3.75" customHeight="1" x14ac:dyDescent="0.2">
      <c r="A3"/>
      <c r="B3" s="111"/>
      <c r="C3" s="111"/>
      <c r="D3" s="111"/>
    </row>
    <row r="4" spans="1:4" ht="20.100000000000001" customHeight="1" x14ac:dyDescent="0.2">
      <c r="A4" s="112" t="s">
        <v>5</v>
      </c>
      <c r="B4" s="54">
        <f>'Fiche du candidat'!B4</f>
        <v>0</v>
      </c>
      <c r="C4" s="112" t="s">
        <v>3</v>
      </c>
      <c r="D4" s="43">
        <f>'Fiche du candidat'!B3</f>
        <v>0</v>
      </c>
    </row>
    <row r="5" spans="1:4" ht="20.100000000000001" customHeight="1" x14ac:dyDescent="0.2">
      <c r="A5" s="113" t="s">
        <v>1</v>
      </c>
      <c r="B5" s="39">
        <f>'Fiche du candidat'!B5</f>
        <v>0</v>
      </c>
      <c r="C5" s="114" t="s">
        <v>147</v>
      </c>
      <c r="D5" s="42">
        <f>'Fiche du candidat'!B7</f>
        <v>0</v>
      </c>
    </row>
    <row r="6" spans="1:4" ht="20.100000000000001" customHeight="1" x14ac:dyDescent="0.2">
      <c r="A6" s="113" t="s">
        <v>72</v>
      </c>
      <c r="B6" s="77">
        <f>'Fiche du candidat'!B10</f>
        <v>0</v>
      </c>
      <c r="C6" s="114" t="s">
        <v>132</v>
      </c>
      <c r="D6" s="42">
        <f>'Fiche du candidat'!B8</f>
        <v>0</v>
      </c>
    </row>
    <row r="7" spans="1:4" ht="20.100000000000001" customHeight="1" x14ac:dyDescent="0.2">
      <c r="A7" s="114" t="s">
        <v>4</v>
      </c>
      <c r="B7" s="41">
        <f>'Fiche du candidat'!B16</f>
        <v>0</v>
      </c>
      <c r="C7" s="297">
        <f>'Fiche du candidat'!B19</f>
        <v>0</v>
      </c>
      <c r="D7" s="297"/>
    </row>
    <row r="8" spans="1:4" ht="5.25" customHeight="1" x14ac:dyDescent="0.2"/>
    <row r="9" spans="1:4" ht="21.75" customHeight="1" x14ac:dyDescent="0.2">
      <c r="A9" s="305" t="s">
        <v>6</v>
      </c>
      <c r="B9" s="306"/>
      <c r="C9" s="68" t="s">
        <v>7</v>
      </c>
      <c r="D9" s="69" t="s">
        <v>8</v>
      </c>
    </row>
    <row r="10" spans="1:4" ht="45" customHeight="1" x14ac:dyDescent="0.2">
      <c r="A10" s="310" t="s">
        <v>10</v>
      </c>
      <c r="B10" s="311"/>
      <c r="C10" s="63"/>
      <c r="D10" s="64"/>
    </row>
    <row r="11" spans="1:4" ht="45" customHeight="1" x14ac:dyDescent="0.2">
      <c r="A11" s="295" t="s">
        <v>11</v>
      </c>
      <c r="B11" s="296"/>
      <c r="C11" s="57"/>
      <c r="D11" s="60"/>
    </row>
    <row r="12" spans="1:4" ht="45" customHeight="1" x14ac:dyDescent="0.2">
      <c r="A12" s="295" t="s">
        <v>73</v>
      </c>
      <c r="B12" s="296"/>
      <c r="C12" s="57"/>
      <c r="D12" s="60"/>
    </row>
    <row r="13" spans="1:4" ht="45" customHeight="1" x14ac:dyDescent="0.2">
      <c r="A13" s="295" t="s">
        <v>74</v>
      </c>
      <c r="B13" s="296"/>
      <c r="C13" s="57"/>
      <c r="D13" s="70"/>
    </row>
    <row r="14" spans="1:4" ht="45" customHeight="1" x14ac:dyDescent="0.2">
      <c r="A14" s="295" t="s">
        <v>148</v>
      </c>
      <c r="B14" s="296"/>
      <c r="C14" s="57"/>
      <c r="D14" s="60"/>
    </row>
    <row r="15" spans="1:4" ht="53.25" customHeight="1" x14ac:dyDescent="0.2">
      <c r="A15" s="303" t="s">
        <v>149</v>
      </c>
      <c r="B15" s="304"/>
      <c r="C15" s="61"/>
      <c r="D15" s="70"/>
    </row>
    <row r="16" spans="1:4" ht="45" customHeight="1" x14ac:dyDescent="0.2">
      <c r="A16" s="296" t="s">
        <v>150</v>
      </c>
      <c r="B16" s="312"/>
      <c r="C16" s="59"/>
      <c r="D16" s="60"/>
    </row>
    <row r="17" spans="1:4" ht="45" customHeight="1" x14ac:dyDescent="0.2">
      <c r="A17" s="313" t="s">
        <v>151</v>
      </c>
      <c r="B17" s="314"/>
      <c r="C17" s="65"/>
      <c r="D17" s="71"/>
    </row>
    <row r="18" spans="1:4" ht="8.25" customHeight="1" x14ac:dyDescent="0.2">
      <c r="A18" s="72"/>
      <c r="B18" s="73"/>
      <c r="C18" s="74"/>
      <c r="D18" s="75"/>
    </row>
    <row r="19" spans="1:4" ht="15" x14ac:dyDescent="0.2">
      <c r="A19" s="307" t="s">
        <v>9</v>
      </c>
      <c r="B19" s="308"/>
      <c r="C19" s="308"/>
      <c r="D19" s="309"/>
    </row>
    <row r="20" spans="1:4" ht="108.75" customHeight="1" x14ac:dyDescent="0.2">
      <c r="A20" s="300"/>
      <c r="B20" s="301"/>
      <c r="C20" s="301"/>
      <c r="D20" s="302"/>
    </row>
    <row r="21" spans="1:4" ht="12.75" customHeight="1" x14ac:dyDescent="0.2"/>
    <row r="22" spans="1:4" s="36" customFormat="1" ht="14.25" customHeight="1" x14ac:dyDescent="0.2">
      <c r="A22" s="93" t="s">
        <v>75</v>
      </c>
    </row>
    <row r="23" spans="1:4" s="36" customFormat="1" ht="14.25" customHeight="1" x14ac:dyDescent="0.2">
      <c r="A23" s="141"/>
    </row>
    <row r="24" spans="1:4" s="36" customFormat="1" ht="36.75" customHeight="1" x14ac:dyDescent="0.2">
      <c r="A24" s="294" t="s">
        <v>76</v>
      </c>
      <c r="B24" s="294"/>
      <c r="C24" s="76"/>
    </row>
  </sheetData>
  <sheetProtection algorithmName="SHA-512" hashValue="vVmWE0Lv+KO0TDO97iBt9++C0LAgMxhystMbAWY8hGk2uRHOD+j87lnDgnL6okmfERlwLNUiFjCq8+1/mTMjCg==" saltValue="hFq3PDqc1QC/Gx/NVu00wg==" spinCount="100000" sheet="1" objects="1" scenarios="1"/>
  <mergeCells count="15">
    <mergeCell ref="A1:D1"/>
    <mergeCell ref="A24:B24"/>
    <mergeCell ref="A12:B12"/>
    <mergeCell ref="A13:B13"/>
    <mergeCell ref="C7:D7"/>
    <mergeCell ref="A2:D2"/>
    <mergeCell ref="A20:D20"/>
    <mergeCell ref="A14:B14"/>
    <mergeCell ref="A15:B15"/>
    <mergeCell ref="A9:B9"/>
    <mergeCell ref="A19:D19"/>
    <mergeCell ref="A10:B10"/>
    <mergeCell ref="A11:B11"/>
    <mergeCell ref="A16:B16"/>
    <mergeCell ref="A17:B17"/>
  </mergeCells>
  <phoneticPr fontId="7" type="noConversion"/>
  <pageMargins left="0.74803149606299213" right="0.15748031496062992" top="1.2598425196850394" bottom="0.55118110236220474" header="0.39370078740157483" footer="0.51181102362204722"/>
  <pageSetup paperSize="9" orientation="portrait" r:id="rId1"/>
  <headerFooter alignWithMargins="0">
    <oddHeader>&amp;LService
&amp;"Arial,Gras"Formation professionnelle&amp;R&amp;"Arial,Gras italique"&amp;14&amp;G</oddHeader>
    <oddFooter>&amp;C&amp;P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7" r:id="rId5" name="Check Box 63">
              <controlPr defaultSize="0" autoFill="0" autoLine="0" autoPict="0">
                <anchor moveWithCells="1">
                  <from>
                    <xdr:col>2</xdr:col>
                    <xdr:colOff>428625</xdr:colOff>
                    <xdr:row>9</xdr:row>
                    <xdr:rowOff>171450</xdr:rowOff>
                  </from>
                  <to>
                    <xdr:col>2</xdr:col>
                    <xdr:colOff>647700</xdr:colOff>
                    <xdr:row>9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" name="Check Box 64">
              <controlPr defaultSize="0" autoFill="0" autoLine="0" autoPict="0">
                <anchor moveWithCells="1">
                  <from>
                    <xdr:col>3</xdr:col>
                    <xdr:colOff>400050</xdr:colOff>
                    <xdr:row>9</xdr:row>
                    <xdr:rowOff>171450</xdr:rowOff>
                  </from>
                  <to>
                    <xdr:col>3</xdr:col>
                    <xdr:colOff>628650</xdr:colOff>
                    <xdr:row>9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7" name="Check Box 65">
              <controlPr defaultSize="0" autoFill="0" autoLine="0" autoPict="0">
                <anchor moveWithCells="1">
                  <from>
                    <xdr:col>2</xdr:col>
                    <xdr:colOff>419100</xdr:colOff>
                    <xdr:row>10</xdr:row>
                    <xdr:rowOff>152400</xdr:rowOff>
                  </from>
                  <to>
                    <xdr:col>2</xdr:col>
                    <xdr:colOff>638175</xdr:colOff>
                    <xdr:row>10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8" name="Check Box 66">
              <controlPr defaultSize="0" autoFill="0" autoLine="0" autoPict="0">
                <anchor moveWithCells="1">
                  <from>
                    <xdr:col>3</xdr:col>
                    <xdr:colOff>400050</xdr:colOff>
                    <xdr:row>10</xdr:row>
                    <xdr:rowOff>161925</xdr:rowOff>
                  </from>
                  <to>
                    <xdr:col>3</xdr:col>
                    <xdr:colOff>619125</xdr:colOff>
                    <xdr:row>10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9" name="Check Box 67">
              <controlPr defaultSize="0" autoFill="0" autoLine="0" autoPict="0">
                <anchor moveWithCells="1">
                  <from>
                    <xdr:col>2</xdr:col>
                    <xdr:colOff>409575</xdr:colOff>
                    <xdr:row>11</xdr:row>
                    <xdr:rowOff>142875</xdr:rowOff>
                  </from>
                  <to>
                    <xdr:col>2</xdr:col>
                    <xdr:colOff>628650</xdr:colOff>
                    <xdr:row>11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0" name="Check Box 68">
              <controlPr defaultSize="0" autoFill="0" autoLine="0" autoPict="0">
                <anchor moveWithCells="1">
                  <from>
                    <xdr:col>3</xdr:col>
                    <xdr:colOff>390525</xdr:colOff>
                    <xdr:row>11</xdr:row>
                    <xdr:rowOff>152400</xdr:rowOff>
                  </from>
                  <to>
                    <xdr:col>3</xdr:col>
                    <xdr:colOff>609600</xdr:colOff>
                    <xdr:row>11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1" name="Check Box 69">
              <controlPr defaultSize="0" autoFill="0" autoLine="0" autoPict="0">
                <anchor moveWithCells="1">
                  <from>
                    <xdr:col>2</xdr:col>
                    <xdr:colOff>409575</xdr:colOff>
                    <xdr:row>12</xdr:row>
                    <xdr:rowOff>142875</xdr:rowOff>
                  </from>
                  <to>
                    <xdr:col>2</xdr:col>
                    <xdr:colOff>628650</xdr:colOff>
                    <xdr:row>12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2" name="Check Box 70">
              <controlPr defaultSize="0" autoFill="0" autoLine="0" autoPict="0">
                <anchor moveWithCells="1">
                  <from>
                    <xdr:col>3</xdr:col>
                    <xdr:colOff>390525</xdr:colOff>
                    <xdr:row>12</xdr:row>
                    <xdr:rowOff>152400</xdr:rowOff>
                  </from>
                  <to>
                    <xdr:col>3</xdr:col>
                    <xdr:colOff>609600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3" name="Check Box 71">
              <controlPr defaultSize="0" autoFill="0" autoLine="0" autoPict="0">
                <anchor moveWithCells="1">
                  <from>
                    <xdr:col>2</xdr:col>
                    <xdr:colOff>400050</xdr:colOff>
                    <xdr:row>13</xdr:row>
                    <xdr:rowOff>152400</xdr:rowOff>
                  </from>
                  <to>
                    <xdr:col>2</xdr:col>
                    <xdr:colOff>628650</xdr:colOff>
                    <xdr:row>13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4" name="Check Box 72">
              <controlPr defaultSize="0" autoFill="0" autoLine="0" autoPict="0">
                <anchor moveWithCells="1">
                  <from>
                    <xdr:col>3</xdr:col>
                    <xdr:colOff>381000</xdr:colOff>
                    <xdr:row>13</xdr:row>
                    <xdr:rowOff>161925</xdr:rowOff>
                  </from>
                  <to>
                    <xdr:col>3</xdr:col>
                    <xdr:colOff>600075</xdr:colOff>
                    <xdr:row>13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5" name="Check Box 73">
              <controlPr defaultSize="0" autoFill="0" autoLine="0" autoPict="0">
                <anchor moveWithCells="1">
                  <from>
                    <xdr:col>2</xdr:col>
                    <xdr:colOff>390525</xdr:colOff>
                    <xdr:row>14</xdr:row>
                    <xdr:rowOff>123825</xdr:rowOff>
                  </from>
                  <to>
                    <xdr:col>2</xdr:col>
                    <xdr:colOff>609600</xdr:colOff>
                    <xdr:row>14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6" name="Check Box 74">
              <controlPr defaultSize="0" autoFill="0" autoLine="0" autoPict="0">
                <anchor moveWithCells="1">
                  <from>
                    <xdr:col>3</xdr:col>
                    <xdr:colOff>361950</xdr:colOff>
                    <xdr:row>14</xdr:row>
                    <xdr:rowOff>133350</xdr:rowOff>
                  </from>
                  <to>
                    <xdr:col>3</xdr:col>
                    <xdr:colOff>590550</xdr:colOff>
                    <xdr:row>14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7" name="Check Box 75">
              <controlPr defaultSize="0" autoFill="0" autoLine="0" autoPict="0">
                <anchor moveWithCells="1">
                  <from>
                    <xdr:col>2</xdr:col>
                    <xdr:colOff>381000</xdr:colOff>
                    <xdr:row>15</xdr:row>
                    <xdr:rowOff>152400</xdr:rowOff>
                  </from>
                  <to>
                    <xdr:col>2</xdr:col>
                    <xdr:colOff>600075</xdr:colOff>
                    <xdr:row>15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8" name="Check Box 76">
              <controlPr defaultSize="0" autoFill="0" autoLine="0" autoPict="0">
                <anchor moveWithCells="1">
                  <from>
                    <xdr:col>3</xdr:col>
                    <xdr:colOff>361950</xdr:colOff>
                    <xdr:row>15</xdr:row>
                    <xdr:rowOff>161925</xdr:rowOff>
                  </from>
                  <to>
                    <xdr:col>3</xdr:col>
                    <xdr:colOff>581025</xdr:colOff>
                    <xdr:row>15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9" name="Check Box 77">
              <controlPr defaultSize="0" autoFill="0" autoLine="0" autoPict="0">
                <anchor moveWithCells="1">
                  <from>
                    <xdr:col>2</xdr:col>
                    <xdr:colOff>371475</xdr:colOff>
                    <xdr:row>16</xdr:row>
                    <xdr:rowOff>114300</xdr:rowOff>
                  </from>
                  <to>
                    <xdr:col>2</xdr:col>
                    <xdr:colOff>590550</xdr:colOff>
                    <xdr:row>16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0" name="Check Box 78">
              <controlPr defaultSize="0" autoFill="0" autoLine="0" autoPict="0">
                <anchor moveWithCells="1">
                  <from>
                    <xdr:col>3</xdr:col>
                    <xdr:colOff>352425</xdr:colOff>
                    <xdr:row>16</xdr:row>
                    <xdr:rowOff>123825</xdr:rowOff>
                  </from>
                  <to>
                    <xdr:col>3</xdr:col>
                    <xdr:colOff>571500</xdr:colOff>
                    <xdr:row>16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>
    <tabColor indexed="13"/>
  </sheetPr>
  <dimension ref="A1:E54"/>
  <sheetViews>
    <sheetView showGridLines="0" zoomScale="130" zoomScaleNormal="130" workbookViewId="0">
      <selection sqref="A1:D1"/>
    </sheetView>
  </sheetViews>
  <sheetFormatPr baseColWidth="10" defaultColWidth="11.42578125" defaultRowHeight="24.95" customHeight="1" x14ac:dyDescent="0.2"/>
  <cols>
    <col min="1" max="1" width="29.42578125" style="34" customWidth="1"/>
    <col min="2" max="2" width="28" style="34" customWidth="1"/>
    <col min="3" max="3" width="14.42578125" style="34" customWidth="1"/>
    <col min="4" max="4" width="14.28515625" style="34" customWidth="1"/>
    <col min="5" max="16384" width="11.42578125" style="34"/>
  </cols>
  <sheetData>
    <row r="1" spans="1:4" ht="24.95" customHeight="1" x14ac:dyDescent="0.2">
      <c r="A1" s="234" t="s">
        <v>77</v>
      </c>
      <c r="B1" s="235"/>
      <c r="C1" s="235"/>
      <c r="D1" s="236"/>
    </row>
    <row r="2" spans="1:4" s="32" customFormat="1" ht="5.25" customHeight="1" x14ac:dyDescent="0.35">
      <c r="A2"/>
      <c r="B2" s="330"/>
      <c r="C2" s="330"/>
      <c r="D2" s="330"/>
    </row>
    <row r="3" spans="1:4" s="32" customFormat="1" ht="20.100000000000001" customHeight="1" x14ac:dyDescent="0.2">
      <c r="A3" s="112" t="s">
        <v>5</v>
      </c>
      <c r="B3" s="39">
        <f>'Fiche du candidat'!B4</f>
        <v>0</v>
      </c>
      <c r="C3" s="112" t="s">
        <v>3</v>
      </c>
      <c r="D3" s="67">
        <f>'Fiche du candidat'!B3</f>
        <v>0</v>
      </c>
    </row>
    <row r="4" spans="1:4" s="32" customFormat="1" ht="20.100000000000001" customHeight="1" x14ac:dyDescent="0.2">
      <c r="A4" s="113" t="s">
        <v>1</v>
      </c>
      <c r="B4" s="39">
        <f>'Fiche du candidat'!B5</f>
        <v>0</v>
      </c>
      <c r="C4" s="113" t="s">
        <v>147</v>
      </c>
      <c r="D4" s="39">
        <f>'Fiche du candidat'!B7</f>
        <v>0</v>
      </c>
    </row>
    <row r="5" spans="1:4" s="32" customFormat="1" ht="20.100000000000001" customHeight="1" x14ac:dyDescent="0.2">
      <c r="A5" s="113" t="s">
        <v>72</v>
      </c>
      <c r="B5" s="40">
        <f>'Fiche du candidat'!B10</f>
        <v>0</v>
      </c>
      <c r="C5" s="114" t="s">
        <v>132</v>
      </c>
      <c r="D5" s="42">
        <f>'Fiche du candidat'!B8</f>
        <v>0</v>
      </c>
    </row>
    <row r="6" spans="1:4" s="32" customFormat="1" ht="20.100000000000001" customHeight="1" x14ac:dyDescent="0.2">
      <c r="A6" s="114" t="s">
        <v>4</v>
      </c>
      <c r="B6" s="41">
        <f>'Fiche du candidat'!B16</f>
        <v>0</v>
      </c>
      <c r="C6" s="326">
        <f>'Fiche du candidat'!B19</f>
        <v>0</v>
      </c>
      <c r="D6" s="327"/>
    </row>
    <row r="7" spans="1:4" ht="9.9499999999999993" customHeight="1" x14ac:dyDescent="0.2">
      <c r="A7" s="33"/>
    </row>
    <row r="8" spans="1:4" ht="19.5" customHeight="1" x14ac:dyDescent="0.2">
      <c r="A8" s="320" t="s">
        <v>20</v>
      </c>
      <c r="B8" s="321"/>
      <c r="C8" s="55" t="s">
        <v>7</v>
      </c>
      <c r="D8" s="56" t="s">
        <v>8</v>
      </c>
    </row>
    <row r="9" spans="1:4" ht="34.5" customHeight="1" x14ac:dyDescent="0.2">
      <c r="A9" s="310" t="s">
        <v>21</v>
      </c>
      <c r="B9" s="311"/>
      <c r="C9" s="57"/>
      <c r="D9" s="58"/>
    </row>
    <row r="10" spans="1:4" ht="24.95" customHeight="1" x14ac:dyDescent="0.2">
      <c r="A10" s="317" t="s">
        <v>153</v>
      </c>
      <c r="B10" s="318"/>
      <c r="C10" s="59"/>
      <c r="D10" s="60"/>
    </row>
    <row r="11" spans="1:4" ht="24.95" customHeight="1" x14ac:dyDescent="0.2">
      <c r="A11" s="237" t="s">
        <v>163</v>
      </c>
      <c r="B11" s="319"/>
      <c r="C11" s="59"/>
      <c r="D11" s="60"/>
    </row>
    <row r="12" spans="1:4" ht="24.95" customHeight="1" x14ac:dyDescent="0.2">
      <c r="A12" s="328" t="s">
        <v>164</v>
      </c>
      <c r="B12" s="329"/>
      <c r="C12" s="61"/>
      <c r="D12" s="62"/>
    </row>
    <row r="13" spans="1:4" ht="19.5" customHeight="1" x14ac:dyDescent="0.2">
      <c r="A13" s="322" t="s">
        <v>9</v>
      </c>
      <c r="B13" s="322"/>
      <c r="C13" s="322"/>
      <c r="D13" s="322"/>
    </row>
    <row r="14" spans="1:4" ht="160.5" customHeight="1" x14ac:dyDescent="0.2">
      <c r="A14" s="323"/>
      <c r="B14" s="324"/>
      <c r="C14" s="324"/>
      <c r="D14" s="325"/>
    </row>
    <row r="15" spans="1:4" ht="12" customHeight="1" x14ac:dyDescent="0.2">
      <c r="A15" s="33"/>
    </row>
    <row r="16" spans="1:4" ht="19.5" customHeight="1" x14ac:dyDescent="0.2">
      <c r="A16" s="315" t="s">
        <v>78</v>
      </c>
      <c r="B16" s="316"/>
      <c r="C16" s="55" t="s">
        <v>7</v>
      </c>
      <c r="D16" s="56" t="s">
        <v>8</v>
      </c>
    </row>
    <row r="17" spans="1:5" ht="24.95" customHeight="1" x14ac:dyDescent="0.2">
      <c r="A17" s="331" t="s">
        <v>154</v>
      </c>
      <c r="B17" s="332"/>
      <c r="C17" s="63"/>
      <c r="D17" s="64"/>
    </row>
    <row r="18" spans="1:5" ht="24.95" customHeight="1" x14ac:dyDescent="0.2">
      <c r="A18" s="333" t="s">
        <v>12</v>
      </c>
      <c r="B18" s="334"/>
      <c r="C18" s="59"/>
      <c r="D18" s="60"/>
    </row>
    <row r="19" spans="1:5" ht="24.95" customHeight="1" x14ac:dyDescent="0.2">
      <c r="A19" s="333" t="s">
        <v>155</v>
      </c>
      <c r="B19" s="334"/>
      <c r="C19" s="59"/>
      <c r="D19" s="60"/>
    </row>
    <row r="20" spans="1:5" ht="24.95" customHeight="1" x14ac:dyDescent="0.2">
      <c r="A20" s="335" t="s">
        <v>13</v>
      </c>
      <c r="B20" s="336"/>
      <c r="C20" s="65"/>
      <c r="D20" s="66"/>
    </row>
    <row r="21" spans="1:5" ht="15" customHeight="1" x14ac:dyDescent="0.2">
      <c r="A21" s="337" t="s">
        <v>9</v>
      </c>
      <c r="B21" s="338"/>
      <c r="C21" s="338"/>
      <c r="D21" s="339"/>
    </row>
    <row r="22" spans="1:5" ht="127.5" customHeight="1" x14ac:dyDescent="0.2">
      <c r="A22" s="323"/>
      <c r="B22" s="324"/>
      <c r="C22" s="324"/>
      <c r="D22" s="325"/>
    </row>
    <row r="23" spans="1:5" ht="12" customHeight="1" x14ac:dyDescent="0.2">
      <c r="A23" s="33"/>
    </row>
    <row r="24" spans="1:5" s="36" customFormat="1" ht="15" x14ac:dyDescent="0.2">
      <c r="A24" s="93" t="s">
        <v>161</v>
      </c>
      <c r="B24" s="143"/>
      <c r="C24" s="144" t="s">
        <v>75</v>
      </c>
      <c r="D24" s="155"/>
      <c r="E24" s="35"/>
    </row>
    <row r="25" spans="1:5" ht="24.95" customHeight="1" x14ac:dyDescent="0.2">
      <c r="A25" s="142"/>
      <c r="B25" s="35"/>
      <c r="C25" s="38"/>
      <c r="D25" s="38"/>
      <c r="E25" s="142"/>
    </row>
    <row r="26" spans="1:5" ht="24.95" customHeight="1" x14ac:dyDescent="0.2">
      <c r="A26" s="33"/>
      <c r="B26" s="142"/>
      <c r="C26" s="142"/>
      <c r="D26" s="142"/>
      <c r="E26" s="142"/>
    </row>
    <row r="27" spans="1:5" ht="24.95" customHeight="1" x14ac:dyDescent="0.2">
      <c r="A27" s="33"/>
      <c r="B27" s="35"/>
      <c r="C27" s="142"/>
      <c r="D27" s="142"/>
      <c r="E27" s="142"/>
    </row>
    <row r="28" spans="1:5" ht="24.95" customHeight="1" x14ac:dyDescent="0.2">
      <c r="A28" s="33"/>
      <c r="B28" s="142"/>
      <c r="C28" s="142"/>
      <c r="D28" s="142"/>
      <c r="E28" s="142"/>
    </row>
    <row r="29" spans="1:5" ht="24.95" customHeight="1" x14ac:dyDescent="0.2">
      <c r="A29" s="33"/>
      <c r="B29" s="142"/>
      <c r="C29" s="142"/>
      <c r="D29" s="142"/>
      <c r="E29" s="142"/>
    </row>
    <row r="30" spans="1:5" ht="24.95" customHeight="1" x14ac:dyDescent="0.2">
      <c r="A30" s="33"/>
      <c r="B30" s="142"/>
      <c r="C30" s="142"/>
      <c r="D30" s="142"/>
      <c r="E30" s="142"/>
    </row>
    <row r="31" spans="1:5" ht="24.95" customHeight="1" x14ac:dyDescent="0.2">
      <c r="A31" s="33"/>
    </row>
    <row r="32" spans="1:5" ht="24.95" customHeight="1" x14ac:dyDescent="0.2">
      <c r="A32" s="33"/>
    </row>
    <row r="33" spans="1:1" ht="24.95" customHeight="1" x14ac:dyDescent="0.2">
      <c r="A33" s="33"/>
    </row>
    <row r="34" spans="1:1" ht="24.95" customHeight="1" x14ac:dyDescent="0.2">
      <c r="A34" s="33"/>
    </row>
    <row r="35" spans="1:1" ht="24.95" customHeight="1" x14ac:dyDescent="0.2">
      <c r="A35" s="33"/>
    </row>
    <row r="36" spans="1:1" ht="24.95" customHeight="1" x14ac:dyDescent="0.2">
      <c r="A36" s="33"/>
    </row>
    <row r="37" spans="1:1" ht="24.95" customHeight="1" x14ac:dyDescent="0.2">
      <c r="A37" s="33"/>
    </row>
    <row r="38" spans="1:1" ht="24.95" customHeight="1" x14ac:dyDescent="0.2">
      <c r="A38" s="33"/>
    </row>
    <row r="39" spans="1:1" ht="24.95" customHeight="1" x14ac:dyDescent="0.2">
      <c r="A39" s="33"/>
    </row>
    <row r="40" spans="1:1" ht="24.95" customHeight="1" x14ac:dyDescent="0.2">
      <c r="A40" s="33"/>
    </row>
    <row r="41" spans="1:1" ht="24.95" customHeight="1" x14ac:dyDescent="0.2">
      <c r="A41" s="33"/>
    </row>
    <row r="42" spans="1:1" ht="24.95" customHeight="1" x14ac:dyDescent="0.2">
      <c r="A42" s="33"/>
    </row>
    <row r="43" spans="1:1" ht="24.95" customHeight="1" x14ac:dyDescent="0.2">
      <c r="A43" s="33"/>
    </row>
    <row r="44" spans="1:1" ht="24.95" customHeight="1" x14ac:dyDescent="0.2">
      <c r="A44" s="33"/>
    </row>
    <row r="45" spans="1:1" ht="24.95" customHeight="1" x14ac:dyDescent="0.2">
      <c r="A45" s="33"/>
    </row>
    <row r="46" spans="1:1" ht="24.95" customHeight="1" x14ac:dyDescent="0.2">
      <c r="A46" s="33"/>
    </row>
    <row r="47" spans="1:1" ht="24.95" customHeight="1" x14ac:dyDescent="0.2">
      <c r="A47" s="33"/>
    </row>
    <row r="48" spans="1:1" ht="24.95" customHeight="1" x14ac:dyDescent="0.2">
      <c r="A48" s="33"/>
    </row>
    <row r="49" spans="1:1" ht="24.95" customHeight="1" x14ac:dyDescent="0.2">
      <c r="A49" s="33"/>
    </row>
    <row r="50" spans="1:1" ht="24.95" customHeight="1" x14ac:dyDescent="0.2">
      <c r="A50" s="33"/>
    </row>
    <row r="51" spans="1:1" ht="24.95" customHeight="1" x14ac:dyDescent="0.2">
      <c r="A51" s="33"/>
    </row>
    <row r="52" spans="1:1" ht="24.95" customHeight="1" x14ac:dyDescent="0.2">
      <c r="A52" s="33"/>
    </row>
    <row r="53" spans="1:1" ht="24.95" customHeight="1" x14ac:dyDescent="0.2">
      <c r="A53" s="33"/>
    </row>
    <row r="54" spans="1:1" ht="24.95" customHeight="1" x14ac:dyDescent="0.2">
      <c r="A54" s="33"/>
    </row>
  </sheetData>
  <sheetProtection algorithmName="SHA-512" hashValue="pFPwEICEwvzdXr9IHkwImGcpvUwakz4FfotWFT6FhUzBNSVB9kovSr1JXE+6fqWbtGsd83yEnC8aI7neK9HrbQ==" saltValue="rBnTgxPTmxmbkvzAUWkJbg==" spinCount="100000" sheet="1" objects="1" scenarios="1"/>
  <mergeCells count="17">
    <mergeCell ref="A22:D22"/>
    <mergeCell ref="A17:B17"/>
    <mergeCell ref="A18:B18"/>
    <mergeCell ref="A19:B19"/>
    <mergeCell ref="A20:B20"/>
    <mergeCell ref="A21:D21"/>
    <mergeCell ref="A1:D1"/>
    <mergeCell ref="A16:B16"/>
    <mergeCell ref="A9:B9"/>
    <mergeCell ref="A10:B10"/>
    <mergeCell ref="A11:B11"/>
    <mergeCell ref="A8:B8"/>
    <mergeCell ref="A13:D13"/>
    <mergeCell ref="A14:D14"/>
    <mergeCell ref="C6:D6"/>
    <mergeCell ref="A12:B12"/>
    <mergeCell ref="B2:D2"/>
  </mergeCells>
  <phoneticPr fontId="7" type="noConversion"/>
  <pageMargins left="0.70866141732283472" right="0.70866141732283472" top="1.1023622047244095" bottom="0.74803149606299213" header="0.31496062992125984" footer="0.31496062992125984"/>
  <pageSetup paperSize="9" orientation="portrait" r:id="rId1"/>
  <headerFooter alignWithMargins="0">
    <oddHeader>&amp;LService
&amp;"Arial,Gras"Formation professionnelle&amp;R&amp;"Arial,Gras italique"&amp;14&amp;G</oddHeader>
    <oddFooter>&amp;C&amp;P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04" r:id="rId5" name="Check Box 32">
              <controlPr defaultSize="0" autoFill="0" autoLine="0" autoPict="0">
                <anchor moveWithCells="1">
                  <from>
                    <xdr:col>2</xdr:col>
                    <xdr:colOff>466725</xdr:colOff>
                    <xdr:row>8</xdr:row>
                    <xdr:rowOff>19050</xdr:rowOff>
                  </from>
                  <to>
                    <xdr:col>2</xdr:col>
                    <xdr:colOff>733425</xdr:colOff>
                    <xdr:row>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6" name="Check Box 33">
              <controlPr defaultSize="0" autoFill="0" autoLine="0" autoPict="0">
                <anchor moveWithCells="1">
                  <from>
                    <xdr:col>3</xdr:col>
                    <xdr:colOff>371475</xdr:colOff>
                    <xdr:row>8</xdr:row>
                    <xdr:rowOff>28575</xdr:rowOff>
                  </from>
                  <to>
                    <xdr:col>3</xdr:col>
                    <xdr:colOff>638175</xdr:colOff>
                    <xdr:row>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7" name="Check Box 34">
              <controlPr defaultSize="0" autoFill="0" autoLine="0" autoPict="0">
                <anchor moveWithCells="1">
                  <from>
                    <xdr:col>2</xdr:col>
                    <xdr:colOff>466725</xdr:colOff>
                    <xdr:row>9</xdr:row>
                    <xdr:rowOff>19050</xdr:rowOff>
                  </from>
                  <to>
                    <xdr:col>2</xdr:col>
                    <xdr:colOff>733425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8" name="Check Box 35">
              <controlPr defaultSize="0" autoFill="0" autoLine="0" autoPict="0">
                <anchor moveWithCells="1">
                  <from>
                    <xdr:col>3</xdr:col>
                    <xdr:colOff>371475</xdr:colOff>
                    <xdr:row>9</xdr:row>
                    <xdr:rowOff>19050</xdr:rowOff>
                  </from>
                  <to>
                    <xdr:col>3</xdr:col>
                    <xdr:colOff>638175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9" name="Check Box 36">
              <controlPr defaultSize="0" autoFill="0" autoLine="0" autoPict="0">
                <anchor moveWithCells="1">
                  <from>
                    <xdr:col>2</xdr:col>
                    <xdr:colOff>457200</xdr:colOff>
                    <xdr:row>10</xdr:row>
                    <xdr:rowOff>9525</xdr:rowOff>
                  </from>
                  <to>
                    <xdr:col>2</xdr:col>
                    <xdr:colOff>723900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10" name="Check Box 37">
              <controlPr defaultSize="0" autoFill="0" autoLine="0" autoPict="0">
                <anchor moveWithCells="1">
                  <from>
                    <xdr:col>3</xdr:col>
                    <xdr:colOff>361950</xdr:colOff>
                    <xdr:row>10</xdr:row>
                    <xdr:rowOff>9525</xdr:rowOff>
                  </from>
                  <to>
                    <xdr:col>3</xdr:col>
                    <xdr:colOff>628650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11" name="Check Box 38">
              <controlPr defaultSize="0" autoFill="0" autoLine="0" autoPict="0">
                <anchor moveWithCells="1">
                  <from>
                    <xdr:col>2</xdr:col>
                    <xdr:colOff>466725</xdr:colOff>
                    <xdr:row>10</xdr:row>
                    <xdr:rowOff>304800</xdr:rowOff>
                  </from>
                  <to>
                    <xdr:col>2</xdr:col>
                    <xdr:colOff>733425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12" name="Check Box 39">
              <controlPr defaultSize="0" autoFill="0" autoLine="0" autoPict="0">
                <anchor moveWithCells="1">
                  <from>
                    <xdr:col>3</xdr:col>
                    <xdr:colOff>371475</xdr:colOff>
                    <xdr:row>10</xdr:row>
                    <xdr:rowOff>304800</xdr:rowOff>
                  </from>
                  <to>
                    <xdr:col>3</xdr:col>
                    <xdr:colOff>638175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13" name="Check Box 41">
              <controlPr defaultSize="0" autoFill="0" autoLine="0" autoPict="0">
                <anchor moveWithCells="1">
                  <from>
                    <xdr:col>2</xdr:col>
                    <xdr:colOff>447675</xdr:colOff>
                    <xdr:row>16</xdr:row>
                    <xdr:rowOff>19050</xdr:rowOff>
                  </from>
                  <to>
                    <xdr:col>2</xdr:col>
                    <xdr:colOff>714375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14" name="Check Box 42">
              <controlPr defaultSize="0" autoFill="0" autoLine="0" autoPict="0">
                <anchor moveWithCells="1">
                  <from>
                    <xdr:col>3</xdr:col>
                    <xdr:colOff>390525</xdr:colOff>
                    <xdr:row>16</xdr:row>
                    <xdr:rowOff>28575</xdr:rowOff>
                  </from>
                  <to>
                    <xdr:col>3</xdr:col>
                    <xdr:colOff>657225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15" name="Check Box 43">
              <controlPr defaultSize="0" autoFill="0" autoLine="0" autoPict="0">
                <anchor moveWithCells="1">
                  <from>
                    <xdr:col>2</xdr:col>
                    <xdr:colOff>447675</xdr:colOff>
                    <xdr:row>17</xdr:row>
                    <xdr:rowOff>19050</xdr:rowOff>
                  </from>
                  <to>
                    <xdr:col>2</xdr:col>
                    <xdr:colOff>714375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16" name="Check Box 44">
              <controlPr defaultSize="0" autoFill="0" autoLine="0" autoPict="0">
                <anchor moveWithCells="1">
                  <from>
                    <xdr:col>3</xdr:col>
                    <xdr:colOff>390525</xdr:colOff>
                    <xdr:row>17</xdr:row>
                    <xdr:rowOff>19050</xdr:rowOff>
                  </from>
                  <to>
                    <xdr:col>3</xdr:col>
                    <xdr:colOff>657225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17" name="Check Box 45">
              <controlPr defaultSize="0" autoFill="0" autoLine="0" autoPict="0">
                <anchor moveWithCells="1">
                  <from>
                    <xdr:col>2</xdr:col>
                    <xdr:colOff>476250</xdr:colOff>
                    <xdr:row>18</xdr:row>
                    <xdr:rowOff>19050</xdr:rowOff>
                  </from>
                  <to>
                    <xdr:col>2</xdr:col>
                    <xdr:colOff>742950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18" name="Check Box 46">
              <controlPr defaultSize="0" autoFill="0" autoLine="0" autoPict="0">
                <anchor moveWithCells="1">
                  <from>
                    <xdr:col>3</xdr:col>
                    <xdr:colOff>381000</xdr:colOff>
                    <xdr:row>18</xdr:row>
                    <xdr:rowOff>19050</xdr:rowOff>
                  </from>
                  <to>
                    <xdr:col>3</xdr:col>
                    <xdr:colOff>647700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19" name="Check Box 47">
              <controlPr defaultSize="0" autoFill="0" autoLine="0" autoPict="0">
                <anchor moveWithCells="1">
                  <from>
                    <xdr:col>2</xdr:col>
                    <xdr:colOff>476250</xdr:colOff>
                    <xdr:row>19</xdr:row>
                    <xdr:rowOff>0</xdr:rowOff>
                  </from>
                  <to>
                    <xdr:col>2</xdr:col>
                    <xdr:colOff>742950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20" name="Check Box 48">
              <controlPr defaultSize="0" autoFill="0" autoLine="0" autoPict="0">
                <anchor moveWithCells="1">
                  <from>
                    <xdr:col>3</xdr:col>
                    <xdr:colOff>390525</xdr:colOff>
                    <xdr:row>19</xdr:row>
                    <xdr:rowOff>0</xdr:rowOff>
                  </from>
                  <to>
                    <xdr:col>3</xdr:col>
                    <xdr:colOff>657225</xdr:colOff>
                    <xdr:row>20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>
    <tabColor theme="7" tint="0.39997558519241921"/>
  </sheetPr>
  <dimension ref="A1:D46"/>
  <sheetViews>
    <sheetView showGridLines="0" zoomScale="140" zoomScaleNormal="140" workbookViewId="0">
      <selection activeCell="A14" sqref="A14:XFD14"/>
    </sheetView>
  </sheetViews>
  <sheetFormatPr baseColWidth="10" defaultColWidth="11.42578125" defaultRowHeight="24.95" customHeight="1" x14ac:dyDescent="0.2"/>
  <cols>
    <col min="1" max="1" width="33.140625" style="34" customWidth="1"/>
    <col min="2" max="2" width="26.5703125" style="34" customWidth="1"/>
    <col min="3" max="4" width="18.7109375" style="34" customWidth="1"/>
    <col min="5" max="5" width="26.7109375" style="34" customWidth="1"/>
    <col min="6" max="6" width="15.28515625" style="34" bestFit="1" customWidth="1"/>
    <col min="7" max="16384" width="11.42578125" style="34"/>
  </cols>
  <sheetData>
    <row r="1" spans="1:4" s="32" customFormat="1" ht="31.5" customHeight="1" x14ac:dyDescent="0.2">
      <c r="A1" s="343" t="s">
        <v>79</v>
      </c>
      <c r="B1" s="344"/>
      <c r="C1" s="344"/>
      <c r="D1" s="345"/>
    </row>
    <row r="2" spans="1:4" s="32" customFormat="1" ht="20.100000000000001" customHeight="1" x14ac:dyDescent="0.2">
      <c r="A2" s="95" t="s">
        <v>5</v>
      </c>
      <c r="B2" s="54">
        <f>'Fiche du candidat'!B4</f>
        <v>0</v>
      </c>
      <c r="C2" s="95" t="s">
        <v>3</v>
      </c>
      <c r="D2" s="43">
        <f>'Fiche du candidat'!B3</f>
        <v>0</v>
      </c>
    </row>
    <row r="3" spans="1:4" s="32" customFormat="1" ht="20.100000000000001" customHeight="1" x14ac:dyDescent="0.2">
      <c r="A3" s="115" t="s">
        <v>1</v>
      </c>
      <c r="B3" s="39">
        <f>'Fiche du candidat'!B5</f>
        <v>0</v>
      </c>
      <c r="C3" s="115" t="s">
        <v>147</v>
      </c>
      <c r="D3" s="39">
        <f>'Fiche du candidat'!B7</f>
        <v>0</v>
      </c>
    </row>
    <row r="4" spans="1:4" s="32" customFormat="1" ht="20.100000000000001" customHeight="1" x14ac:dyDescent="0.2">
      <c r="A4" s="115" t="s">
        <v>72</v>
      </c>
      <c r="B4" s="40">
        <f>'Fiche du candidat'!B10</f>
        <v>0</v>
      </c>
      <c r="C4" s="96" t="s">
        <v>132</v>
      </c>
      <c r="D4" s="42">
        <f>'Fiche du candidat'!B8</f>
        <v>0</v>
      </c>
    </row>
    <row r="5" spans="1:4" s="32" customFormat="1" ht="20.100000000000001" customHeight="1" x14ac:dyDescent="0.2">
      <c r="A5" s="96" t="s">
        <v>4</v>
      </c>
      <c r="B5" s="41">
        <f>'Fiche du candidat'!B16</f>
        <v>0</v>
      </c>
      <c r="C5" s="326">
        <f>'Fiche du candidat'!B19</f>
        <v>0</v>
      </c>
      <c r="D5" s="327"/>
    </row>
    <row r="6" spans="1:4" ht="9.9499999999999993" customHeight="1" x14ac:dyDescent="0.2">
      <c r="A6" s="33"/>
    </row>
    <row r="7" spans="1:4" ht="19.5" customHeight="1" x14ac:dyDescent="0.2">
      <c r="A7" s="340" t="s">
        <v>24</v>
      </c>
      <c r="B7" s="341"/>
      <c r="C7" s="341"/>
      <c r="D7" s="342"/>
    </row>
    <row r="8" spans="1:4" ht="249" customHeight="1" x14ac:dyDescent="0.2">
      <c r="A8" s="323"/>
      <c r="B8" s="324"/>
      <c r="C8" s="324"/>
      <c r="D8" s="325"/>
    </row>
    <row r="9" spans="1:4" ht="12" customHeight="1" x14ac:dyDescent="0.2">
      <c r="A9" s="33"/>
    </row>
    <row r="10" spans="1:4" ht="19.5" customHeight="1" x14ac:dyDescent="0.2">
      <c r="A10" s="340" t="s">
        <v>25</v>
      </c>
      <c r="B10" s="341"/>
      <c r="C10" s="341"/>
      <c r="D10" s="342"/>
    </row>
    <row r="11" spans="1:4" ht="249" customHeight="1" x14ac:dyDescent="0.2">
      <c r="A11" s="323"/>
      <c r="B11" s="324"/>
      <c r="C11" s="324"/>
      <c r="D11" s="325"/>
    </row>
    <row r="12" spans="1:4" ht="12" customHeight="1" x14ac:dyDescent="0.2">
      <c r="A12" s="33"/>
    </row>
    <row r="13" spans="1:4" ht="19.5" customHeight="1" x14ac:dyDescent="0.2">
      <c r="A13" s="340" t="s">
        <v>26</v>
      </c>
      <c r="B13" s="341"/>
      <c r="C13" s="341"/>
      <c r="D13" s="342"/>
    </row>
    <row r="14" spans="1:4" ht="249" customHeight="1" x14ac:dyDescent="0.2">
      <c r="A14" s="323"/>
      <c r="B14" s="324"/>
      <c r="C14" s="324"/>
      <c r="D14" s="325"/>
    </row>
    <row r="15" spans="1:4" ht="12" customHeight="1" x14ac:dyDescent="0.2">
      <c r="A15" s="33"/>
    </row>
    <row r="16" spans="1:4" s="36" customFormat="1" ht="15" x14ac:dyDescent="0.2">
      <c r="A16" s="35" t="s">
        <v>69</v>
      </c>
      <c r="C16" s="37" t="s">
        <v>2</v>
      </c>
    </row>
    <row r="17" spans="1:4" ht="24.95" customHeight="1" x14ac:dyDescent="0.2">
      <c r="A17" s="38"/>
      <c r="B17" s="38"/>
      <c r="C17" s="38"/>
      <c r="D17" s="38"/>
    </row>
    <row r="18" spans="1:4" ht="24.95" customHeight="1" x14ac:dyDescent="0.2">
      <c r="A18" s="33"/>
    </row>
    <row r="19" spans="1:4" ht="24.95" customHeight="1" x14ac:dyDescent="0.2">
      <c r="A19" s="33"/>
    </row>
    <row r="20" spans="1:4" ht="24.95" customHeight="1" x14ac:dyDescent="0.2">
      <c r="A20" s="33"/>
    </row>
    <row r="21" spans="1:4" ht="24.95" customHeight="1" x14ac:dyDescent="0.2">
      <c r="A21" s="33"/>
    </row>
    <row r="22" spans="1:4" ht="24.95" customHeight="1" x14ac:dyDescent="0.2">
      <c r="A22" s="33"/>
    </row>
    <row r="23" spans="1:4" ht="24.95" customHeight="1" x14ac:dyDescent="0.2">
      <c r="A23" s="33"/>
    </row>
    <row r="24" spans="1:4" ht="24.95" customHeight="1" x14ac:dyDescent="0.2">
      <c r="A24" s="33"/>
    </row>
    <row r="25" spans="1:4" ht="24.95" customHeight="1" x14ac:dyDescent="0.2">
      <c r="A25" s="33"/>
    </row>
    <row r="26" spans="1:4" ht="24.95" customHeight="1" x14ac:dyDescent="0.2">
      <c r="A26" s="33"/>
    </row>
    <row r="27" spans="1:4" ht="24.95" customHeight="1" x14ac:dyDescent="0.2">
      <c r="A27" s="33"/>
    </row>
    <row r="28" spans="1:4" ht="24.95" customHeight="1" x14ac:dyDescent="0.2">
      <c r="A28" s="33"/>
    </row>
    <row r="29" spans="1:4" ht="24.95" customHeight="1" x14ac:dyDescent="0.2">
      <c r="A29" s="33"/>
    </row>
    <row r="30" spans="1:4" ht="24.95" customHeight="1" x14ac:dyDescent="0.2">
      <c r="A30" s="33"/>
    </row>
    <row r="31" spans="1:4" ht="24.95" customHeight="1" x14ac:dyDescent="0.2">
      <c r="A31" s="33"/>
    </row>
    <row r="32" spans="1:4" ht="24.95" customHeight="1" x14ac:dyDescent="0.2">
      <c r="A32" s="33"/>
    </row>
    <row r="33" spans="1:1" ht="24.95" customHeight="1" x14ac:dyDescent="0.2">
      <c r="A33" s="33"/>
    </row>
    <row r="34" spans="1:1" ht="24.95" customHeight="1" x14ac:dyDescent="0.2">
      <c r="A34" s="33"/>
    </row>
    <row r="35" spans="1:1" ht="24.95" customHeight="1" x14ac:dyDescent="0.2">
      <c r="A35" s="33"/>
    </row>
    <row r="36" spans="1:1" ht="24.95" customHeight="1" x14ac:dyDescent="0.2">
      <c r="A36" s="33"/>
    </row>
    <row r="37" spans="1:1" ht="24.95" customHeight="1" x14ac:dyDescent="0.2">
      <c r="A37" s="33"/>
    </row>
    <row r="38" spans="1:1" ht="24.95" customHeight="1" x14ac:dyDescent="0.2">
      <c r="A38" s="33"/>
    </row>
    <row r="39" spans="1:1" ht="24.95" customHeight="1" x14ac:dyDescent="0.2">
      <c r="A39" s="33"/>
    </row>
    <row r="40" spans="1:1" ht="24.95" customHeight="1" x14ac:dyDescent="0.2">
      <c r="A40" s="33"/>
    </row>
    <row r="41" spans="1:1" ht="24.95" customHeight="1" x14ac:dyDescent="0.2">
      <c r="A41" s="33"/>
    </row>
    <row r="42" spans="1:1" ht="24.95" customHeight="1" x14ac:dyDescent="0.2">
      <c r="A42" s="33"/>
    </row>
    <row r="43" spans="1:1" ht="24.95" customHeight="1" x14ac:dyDescent="0.2">
      <c r="A43" s="33"/>
    </row>
    <row r="44" spans="1:1" ht="24.95" customHeight="1" x14ac:dyDescent="0.2">
      <c r="A44" s="33"/>
    </row>
    <row r="45" spans="1:1" ht="24.95" customHeight="1" x14ac:dyDescent="0.2">
      <c r="A45" s="33"/>
    </row>
    <row r="46" spans="1:1" ht="24.95" customHeight="1" x14ac:dyDescent="0.2">
      <c r="A46" s="33"/>
    </row>
  </sheetData>
  <sheetProtection algorithmName="SHA-512" hashValue="zZDxJDcIX6ExTxgcUlgOECaaQnrnzR//Dq7fuA3ZTEfM6lfs41GP24C2ogSoOVeNy+A2gkkI/ZG1FBZZ+na6Gg==" saltValue="pVVE4BQF1EIPx8KJddLBqQ==" spinCount="100000" sheet="1" objects="1" scenarios="1"/>
  <mergeCells count="8">
    <mergeCell ref="A11:D11"/>
    <mergeCell ref="A13:D13"/>
    <mergeCell ref="A14:D14"/>
    <mergeCell ref="C5:D5"/>
    <mergeCell ref="A1:D1"/>
    <mergeCell ref="A8:D8"/>
    <mergeCell ref="A7:D7"/>
    <mergeCell ref="A10:D10"/>
  </mergeCells>
  <phoneticPr fontId="7" type="noConversion"/>
  <pageMargins left="0.39370078740157483" right="0.35433070866141736" top="1.2204724409448819" bottom="0.55118110236220474" header="0.39370078740157483" footer="0.51181102362204722"/>
  <pageSetup paperSize="9" orientation="portrait" r:id="rId1"/>
  <headerFooter alignWithMargins="0">
    <oddHeader>&amp;LService
&amp;"Arial,Gras"Formation professionnelle&amp;R&amp;"Arial,Gras italique"&amp;14&amp;G</oddHeader>
    <oddFooter>&amp;C&amp;P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5" name="Button 1">
              <controlPr defaultSize="0" print="0" autoFill="0" autoPict="0" macro="[0]!Dupliquer_SuiviTPI">
                <anchor moveWithCells="1" sizeWithCells="1">
                  <from>
                    <xdr:col>5</xdr:col>
                    <xdr:colOff>95250</xdr:colOff>
                    <xdr:row>0</xdr:row>
                    <xdr:rowOff>104775</xdr:rowOff>
                  </from>
                  <to>
                    <xdr:col>7</xdr:col>
                    <xdr:colOff>19050</xdr:colOff>
                    <xdr:row>1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8">
    <tabColor rgb="FF92D050"/>
    <pageSetUpPr fitToPage="1"/>
  </sheetPr>
  <dimension ref="A1:J47"/>
  <sheetViews>
    <sheetView showGridLines="0" tabSelected="1" topLeftCell="A18" zoomScaleNormal="100" workbookViewId="0">
      <selection activeCell="N42" sqref="N42"/>
    </sheetView>
  </sheetViews>
  <sheetFormatPr baseColWidth="10" defaultColWidth="11.42578125" defaultRowHeight="15" x14ac:dyDescent="0.2"/>
  <cols>
    <col min="1" max="1" width="4.85546875" style="22" customWidth="1"/>
    <col min="2" max="2" width="4.7109375" style="31" bestFit="1" customWidth="1"/>
    <col min="3" max="3" width="52.28515625" style="22" customWidth="1"/>
    <col min="4" max="6" width="4.28515625" style="22" customWidth="1"/>
    <col min="7" max="7" width="56.42578125" style="22" customWidth="1"/>
    <col min="8" max="8" width="11.42578125" style="22"/>
    <col min="9" max="9" width="11.42578125" style="204"/>
    <col min="10" max="10" width="11.42578125" style="22" hidden="1" customWidth="1"/>
    <col min="11" max="16384" width="11.42578125" style="22"/>
  </cols>
  <sheetData>
    <row r="1" spans="1:9" ht="39" customHeight="1" x14ac:dyDescent="0.2">
      <c r="A1" s="347" t="s">
        <v>27</v>
      </c>
      <c r="B1" s="347"/>
      <c r="C1" s="347"/>
      <c r="D1" s="347"/>
      <c r="E1" s="347"/>
      <c r="F1" s="347"/>
      <c r="G1" s="347"/>
      <c r="I1" s="204" t="s">
        <v>195</v>
      </c>
    </row>
    <row r="2" spans="1:9" ht="21" customHeight="1" x14ac:dyDescent="0.2">
      <c r="A2" s="348" t="s">
        <v>142</v>
      </c>
      <c r="B2" s="348"/>
      <c r="C2" s="348"/>
      <c r="D2" s="348"/>
      <c r="E2" s="348"/>
      <c r="F2" s="348"/>
      <c r="G2" s="348"/>
    </row>
    <row r="3" spans="1:9" ht="6" customHeight="1" x14ac:dyDescent="0.2">
      <c r="A3" s="352"/>
      <c r="B3" s="352"/>
      <c r="C3" s="352"/>
      <c r="D3" s="352"/>
      <c r="E3" s="352"/>
      <c r="F3" s="352"/>
      <c r="G3" s="352"/>
    </row>
    <row r="4" spans="1:9" x14ac:dyDescent="0.2">
      <c r="A4" s="349"/>
      <c r="B4" s="116" t="s">
        <v>33</v>
      </c>
      <c r="C4" s="263" t="s">
        <v>196</v>
      </c>
      <c r="D4" s="263"/>
      <c r="E4" s="263"/>
      <c r="F4" s="263"/>
      <c r="G4" s="117"/>
    </row>
    <row r="5" spans="1:9" ht="6" customHeight="1" x14ac:dyDescent="0.2">
      <c r="A5" s="349"/>
      <c r="B5" s="350"/>
      <c r="C5" s="351"/>
      <c r="D5" s="351"/>
      <c r="E5" s="351"/>
      <c r="F5" s="351"/>
      <c r="G5" s="118"/>
    </row>
    <row r="6" spans="1:9" x14ac:dyDescent="0.2">
      <c r="A6" s="349"/>
      <c r="B6" s="119"/>
      <c r="C6" s="354" t="s">
        <v>182</v>
      </c>
      <c r="D6" s="355"/>
      <c r="E6" s="273" t="s">
        <v>34</v>
      </c>
      <c r="F6" s="278" t="s">
        <v>33</v>
      </c>
      <c r="G6" s="175"/>
    </row>
    <row r="7" spans="1:9" x14ac:dyDescent="0.2">
      <c r="A7" s="349"/>
      <c r="B7" s="120"/>
      <c r="C7" s="98" t="s">
        <v>181</v>
      </c>
      <c r="D7" s="273" t="s">
        <v>34</v>
      </c>
      <c r="E7" s="274"/>
      <c r="F7" s="279"/>
      <c r="G7" s="121" t="s">
        <v>183</v>
      </c>
    </row>
    <row r="8" spans="1:9" ht="15" customHeight="1" x14ac:dyDescent="0.2">
      <c r="A8" s="349"/>
      <c r="B8" s="120"/>
      <c r="C8" s="176"/>
      <c r="D8" s="274"/>
      <c r="E8" s="274"/>
      <c r="F8" s="279"/>
      <c r="G8" s="100" t="s">
        <v>173</v>
      </c>
    </row>
    <row r="9" spans="1:9" s="1" customFormat="1" ht="17.100000000000001" customHeight="1" x14ac:dyDescent="0.25">
      <c r="A9" s="353" t="s">
        <v>108</v>
      </c>
      <c r="B9" s="382" t="s">
        <v>143</v>
      </c>
      <c r="C9" s="383"/>
      <c r="D9" s="164"/>
      <c r="E9" s="89"/>
      <c r="F9" s="89"/>
      <c r="G9" s="157"/>
      <c r="I9" s="205" t="str">
        <f>IF(COUNT(D9:F9)&gt;1,"Doublon détecté sur la ligne","")</f>
        <v/>
      </c>
    </row>
    <row r="10" spans="1:9" s="1" customFormat="1" ht="17.100000000000001" customHeight="1" x14ac:dyDescent="0.2">
      <c r="A10" s="353"/>
      <c r="B10" s="356" t="s">
        <v>156</v>
      </c>
      <c r="C10" s="356"/>
      <c r="D10" s="14"/>
      <c r="E10" s="14"/>
      <c r="F10" s="14"/>
      <c r="G10" s="160"/>
      <c r="I10" s="205" t="str">
        <f t="shared" ref="I10:I27" si="0">IF(COUNT(D10:F10)&gt;1,"Doublon détecté sur la ligne","")</f>
        <v/>
      </c>
    </row>
    <row r="11" spans="1:9" s="1" customFormat="1" ht="15" customHeight="1" x14ac:dyDescent="0.2">
      <c r="A11" s="353"/>
      <c r="B11" s="356" t="s">
        <v>54</v>
      </c>
      <c r="C11" s="356"/>
      <c r="D11" s="14"/>
      <c r="E11" s="14"/>
      <c r="F11" s="14"/>
      <c r="G11" s="160"/>
      <c r="I11" s="205" t="str">
        <f t="shared" si="0"/>
        <v/>
      </c>
    </row>
    <row r="12" spans="1:9" s="1" customFormat="1" ht="30" customHeight="1" x14ac:dyDescent="0.2">
      <c r="A12" s="353"/>
      <c r="B12" s="384" t="s">
        <v>55</v>
      </c>
      <c r="C12" s="384"/>
      <c r="D12" s="14"/>
      <c r="E12" s="14"/>
      <c r="F12" s="14"/>
      <c r="G12" s="160"/>
      <c r="I12" s="205" t="str">
        <f t="shared" si="0"/>
        <v/>
      </c>
    </row>
    <row r="13" spans="1:9" s="1" customFormat="1" x14ac:dyDescent="0.2">
      <c r="A13" s="353"/>
      <c r="B13" s="356" t="s">
        <v>157</v>
      </c>
      <c r="C13" s="356"/>
      <c r="D13" s="14"/>
      <c r="E13" s="14"/>
      <c r="F13" s="14"/>
      <c r="G13" s="160"/>
      <c r="I13" s="205" t="str">
        <f t="shared" si="0"/>
        <v/>
      </c>
    </row>
    <row r="14" spans="1:9" s="1" customFormat="1" ht="17.100000000000001" customHeight="1" x14ac:dyDescent="0.2">
      <c r="A14" s="353"/>
      <c r="B14" s="356" t="s">
        <v>56</v>
      </c>
      <c r="C14" s="356"/>
      <c r="D14" s="14"/>
      <c r="E14" s="14"/>
      <c r="F14" s="14"/>
      <c r="G14" s="160"/>
      <c r="I14" s="205" t="str">
        <f t="shared" si="0"/>
        <v/>
      </c>
    </row>
    <row r="15" spans="1:9" s="1" customFormat="1" ht="17.100000000000001" customHeight="1" x14ac:dyDescent="0.2">
      <c r="A15" s="353"/>
      <c r="B15" s="356" t="s">
        <v>158</v>
      </c>
      <c r="C15" s="356"/>
      <c r="D15" s="14"/>
      <c r="E15" s="14"/>
      <c r="F15" s="14"/>
      <c r="G15" s="160"/>
      <c r="I15" s="205" t="str">
        <f t="shared" si="0"/>
        <v/>
      </c>
    </row>
    <row r="16" spans="1:9" s="1" customFormat="1" ht="17.100000000000001" customHeight="1" x14ac:dyDescent="0.2">
      <c r="A16" s="353"/>
      <c r="B16" s="346"/>
      <c r="C16" s="346"/>
      <c r="D16" s="14"/>
      <c r="E16" s="14"/>
      <c r="F16" s="14"/>
      <c r="G16" s="160"/>
      <c r="I16" s="205" t="str">
        <f t="shared" si="0"/>
        <v/>
      </c>
    </row>
    <row r="17" spans="1:10" s="1" customFormat="1" ht="17.100000000000001" customHeight="1" x14ac:dyDescent="0.2">
      <c r="A17" s="353"/>
      <c r="B17" s="346"/>
      <c r="C17" s="346"/>
      <c r="D17" s="14"/>
      <c r="E17" s="14"/>
      <c r="F17" s="14"/>
      <c r="G17" s="160"/>
      <c r="I17" s="205" t="str">
        <f t="shared" si="0"/>
        <v/>
      </c>
    </row>
    <row r="18" spans="1:10" s="1" customFormat="1" ht="17.100000000000001" customHeight="1" x14ac:dyDescent="0.2">
      <c r="A18" s="353"/>
      <c r="B18" s="346"/>
      <c r="C18" s="346"/>
      <c r="D18" s="14"/>
      <c r="E18" s="14"/>
      <c r="F18" s="14"/>
      <c r="G18" s="160"/>
      <c r="I18" s="205" t="str">
        <f t="shared" si="0"/>
        <v/>
      </c>
    </row>
    <row r="19" spans="1:10" ht="3" customHeight="1" thickBot="1" x14ac:dyDescent="0.25">
      <c r="A19" s="145"/>
      <c r="B19" s="122"/>
      <c r="C19" s="123"/>
      <c r="D19" s="23"/>
      <c r="E19" s="24"/>
      <c r="F19" s="24"/>
      <c r="G19" s="25"/>
      <c r="I19" s="205" t="str">
        <f t="shared" si="0"/>
        <v/>
      </c>
    </row>
    <row r="20" spans="1:10" ht="3" customHeight="1" x14ac:dyDescent="0.2">
      <c r="A20" s="146"/>
      <c r="B20" s="124"/>
      <c r="C20" s="125"/>
      <c r="D20" s="127"/>
      <c r="E20" s="26"/>
      <c r="F20" s="26"/>
      <c r="G20" s="27"/>
      <c r="I20" s="205" t="str">
        <f t="shared" si="0"/>
        <v/>
      </c>
    </row>
    <row r="21" spans="1:10" ht="17.100000000000001" customHeight="1" x14ac:dyDescent="0.25">
      <c r="A21" s="353" t="s">
        <v>108</v>
      </c>
      <c r="B21" s="371" t="s">
        <v>109</v>
      </c>
      <c r="C21" s="372"/>
      <c r="D21" s="165"/>
      <c r="E21" s="89"/>
      <c r="F21" s="89"/>
      <c r="G21" s="163"/>
      <c r="I21" s="205" t="str">
        <f t="shared" si="0"/>
        <v/>
      </c>
    </row>
    <row r="22" spans="1:10" ht="17.100000000000001" customHeight="1" x14ac:dyDescent="0.2">
      <c r="A22" s="353"/>
      <c r="B22" s="373" t="s">
        <v>137</v>
      </c>
      <c r="C22" s="374"/>
      <c r="D22" s="14"/>
      <c r="E22" s="14"/>
      <c r="F22" s="14"/>
      <c r="G22" s="161"/>
      <c r="I22" s="205" t="str">
        <f t="shared" si="0"/>
        <v/>
      </c>
    </row>
    <row r="23" spans="1:10" x14ac:dyDescent="0.2">
      <c r="A23" s="353"/>
      <c r="B23" s="373" t="s">
        <v>57</v>
      </c>
      <c r="C23" s="374"/>
      <c r="D23" s="14"/>
      <c r="E23" s="14"/>
      <c r="F23" s="14"/>
      <c r="G23" s="161"/>
      <c r="I23" s="205" t="str">
        <f t="shared" si="0"/>
        <v/>
      </c>
    </row>
    <row r="24" spans="1:10" x14ac:dyDescent="0.2">
      <c r="A24" s="353"/>
      <c r="B24" s="373" t="s">
        <v>110</v>
      </c>
      <c r="C24" s="374"/>
      <c r="D24" s="14"/>
      <c r="E24" s="14"/>
      <c r="F24" s="14"/>
      <c r="G24" s="161"/>
      <c r="I24" s="205" t="str">
        <f t="shared" si="0"/>
        <v/>
      </c>
    </row>
    <row r="25" spans="1:10" x14ac:dyDescent="0.2">
      <c r="A25" s="353"/>
      <c r="B25" s="373" t="s">
        <v>111</v>
      </c>
      <c r="C25" s="374"/>
      <c r="D25" s="14"/>
      <c r="E25" s="14"/>
      <c r="F25" s="14"/>
      <c r="G25" s="6"/>
      <c r="I25" s="205" t="str">
        <f t="shared" si="0"/>
        <v/>
      </c>
    </row>
    <row r="26" spans="1:10" ht="17.25" customHeight="1" x14ac:dyDescent="0.2">
      <c r="A26" s="353"/>
      <c r="B26" s="375"/>
      <c r="C26" s="376"/>
      <c r="D26" s="14"/>
      <c r="E26" s="14"/>
      <c r="F26" s="14"/>
      <c r="G26" s="6"/>
      <c r="I26" s="205" t="str">
        <f t="shared" si="0"/>
        <v/>
      </c>
    </row>
    <row r="27" spans="1:10" ht="17.100000000000001" customHeight="1" x14ac:dyDescent="0.2">
      <c r="A27" s="353"/>
      <c r="B27" s="377"/>
      <c r="C27" s="378"/>
      <c r="D27" s="14"/>
      <c r="E27" s="14"/>
      <c r="F27" s="14"/>
      <c r="G27" s="6"/>
      <c r="I27" s="205" t="str">
        <f t="shared" si="0"/>
        <v/>
      </c>
    </row>
    <row r="28" spans="1:10" ht="3" customHeight="1" thickBot="1" x14ac:dyDescent="0.25">
      <c r="A28" s="147"/>
      <c r="B28" s="90"/>
      <c r="C28" s="126"/>
      <c r="D28" s="23"/>
      <c r="E28" s="24"/>
      <c r="F28" s="24"/>
      <c r="G28" s="25"/>
      <c r="I28" s="205" t="str">
        <f t="shared" ref="I28" si="1">IF(COUNT(D28:F28)&gt;1,1,"")</f>
        <v/>
      </c>
    </row>
    <row r="29" spans="1:10" ht="3" customHeight="1" x14ac:dyDescent="0.2">
      <c r="A29" s="140"/>
      <c r="B29" s="124"/>
      <c r="C29" s="125"/>
      <c r="D29" s="28"/>
      <c r="E29" s="27"/>
      <c r="F29" s="27"/>
      <c r="G29" s="27"/>
    </row>
    <row r="30" spans="1:10" s="30" customFormat="1" ht="15.75" x14ac:dyDescent="0.2">
      <c r="A30" s="381"/>
      <c r="B30" s="377"/>
      <c r="C30" s="378"/>
      <c r="D30" s="89">
        <f>SUM(D10:D15,D22:D25)</f>
        <v>0</v>
      </c>
      <c r="E30" s="89">
        <f>SUM(E10:E15,E22:E25)</f>
        <v>0</v>
      </c>
      <c r="F30" s="89">
        <f>SUM(F10:F15,F22:F25)</f>
        <v>0</v>
      </c>
      <c r="G30" s="109" t="s">
        <v>136</v>
      </c>
      <c r="I30" s="206"/>
    </row>
    <row r="31" spans="1:10" s="30" customFormat="1" ht="15.75" customHeight="1" x14ac:dyDescent="0.2">
      <c r="A31" s="381"/>
      <c r="B31" s="379"/>
      <c r="C31" s="380"/>
      <c r="D31" s="369">
        <f>SUM(D30,E30,F30,)*2</f>
        <v>0</v>
      </c>
      <c r="E31" s="369"/>
      <c r="F31" s="369"/>
      <c r="G31" s="367" t="s">
        <v>141</v>
      </c>
      <c r="I31" s="206"/>
    </row>
    <row r="32" spans="1:10" s="30" customFormat="1" x14ac:dyDescent="0.2">
      <c r="A32" s="381"/>
      <c r="B32" s="379"/>
      <c r="C32" s="380"/>
      <c r="D32" s="370"/>
      <c r="E32" s="370"/>
      <c r="F32" s="370"/>
      <c r="G32" s="368"/>
      <c r="I32" s="204" t="str">
        <f>IF(COUNT(D10:F15)+COUNT(D22:F25)&lt;&gt;10,"Trop ou trop peu d'éléments pris en compte","")</f>
        <v>Trop ou trop peu d'éléments pris en compte</v>
      </c>
      <c r="J32" s="30">
        <f>IF(COUNT(D10:F15)+COUNT(D22:F25)&lt;&gt;10,1,0)</f>
        <v>1</v>
      </c>
    </row>
    <row r="33" spans="1:7" ht="6" customHeight="1" x14ac:dyDescent="0.2"/>
    <row r="34" spans="1:7" ht="18.95" customHeight="1" x14ac:dyDescent="0.2">
      <c r="A34" s="364" t="s">
        <v>9</v>
      </c>
      <c r="B34" s="365"/>
      <c r="C34" s="365"/>
      <c r="D34" s="365"/>
      <c r="E34" s="365"/>
      <c r="F34" s="365"/>
      <c r="G34" s="366"/>
    </row>
    <row r="35" spans="1:7" ht="18.95" customHeight="1" x14ac:dyDescent="0.2">
      <c r="A35" s="357"/>
      <c r="B35" s="358"/>
      <c r="C35" s="358"/>
      <c r="D35" s="358"/>
      <c r="E35" s="358"/>
      <c r="F35" s="358"/>
      <c r="G35" s="359"/>
    </row>
    <row r="36" spans="1:7" ht="18.95" customHeight="1" x14ac:dyDescent="0.2">
      <c r="A36" s="360"/>
      <c r="B36" s="361"/>
      <c r="C36" s="361"/>
      <c r="D36" s="361"/>
      <c r="E36" s="361"/>
      <c r="F36" s="361"/>
      <c r="G36" s="362"/>
    </row>
    <row r="37" spans="1:7" ht="18.95" customHeight="1" x14ac:dyDescent="0.2">
      <c r="A37" s="360"/>
      <c r="B37" s="361"/>
      <c r="C37" s="361"/>
      <c r="D37" s="361"/>
      <c r="E37" s="361"/>
      <c r="F37" s="361"/>
      <c r="G37" s="362"/>
    </row>
    <row r="38" spans="1:7" ht="18.95" customHeight="1" x14ac:dyDescent="0.2">
      <c r="A38" s="360"/>
      <c r="B38" s="361"/>
      <c r="C38" s="361"/>
      <c r="D38" s="361"/>
      <c r="E38" s="361"/>
      <c r="F38" s="361"/>
      <c r="G38" s="362"/>
    </row>
    <row r="39" spans="1:7" ht="18.95" customHeight="1" x14ac:dyDescent="0.2">
      <c r="A39" s="360"/>
      <c r="B39" s="361"/>
      <c r="C39" s="361"/>
      <c r="D39" s="361"/>
      <c r="E39" s="361"/>
      <c r="F39" s="361"/>
      <c r="G39" s="362"/>
    </row>
    <row r="40" spans="1:7" ht="18.95" customHeight="1" x14ac:dyDescent="0.2">
      <c r="A40" s="360"/>
      <c r="B40" s="361"/>
      <c r="C40" s="361"/>
      <c r="D40" s="361"/>
      <c r="E40" s="361"/>
      <c r="F40" s="361"/>
      <c r="G40" s="362"/>
    </row>
    <row r="41" spans="1:7" ht="18.95" customHeight="1" x14ac:dyDescent="0.2">
      <c r="A41" s="360"/>
      <c r="B41" s="361"/>
      <c r="C41" s="361"/>
      <c r="D41" s="361"/>
      <c r="E41" s="361"/>
      <c r="F41" s="361"/>
      <c r="G41" s="362"/>
    </row>
    <row r="42" spans="1:7" ht="18.95" customHeight="1" x14ac:dyDescent="0.2">
      <c r="A42" s="360"/>
      <c r="B42" s="361"/>
      <c r="C42" s="361"/>
      <c r="D42" s="361"/>
      <c r="E42" s="361"/>
      <c r="F42" s="361"/>
      <c r="G42" s="362"/>
    </row>
    <row r="43" spans="1:7" ht="18.95" customHeight="1" x14ac:dyDescent="0.2">
      <c r="A43" s="360"/>
      <c r="B43" s="361"/>
      <c r="C43" s="361"/>
      <c r="D43" s="361"/>
      <c r="E43" s="361"/>
      <c r="F43" s="361"/>
      <c r="G43" s="362"/>
    </row>
    <row r="44" spans="1:7" ht="18.95" customHeight="1" x14ac:dyDescent="0.2">
      <c r="A44" s="363"/>
      <c r="B44" s="301"/>
      <c r="C44" s="301"/>
      <c r="D44" s="301"/>
      <c r="E44" s="301"/>
      <c r="F44" s="301"/>
      <c r="G44" s="302"/>
    </row>
    <row r="47" spans="1:7" x14ac:dyDescent="0.2">
      <c r="A47" s="47" t="s">
        <v>201</v>
      </c>
    </row>
  </sheetData>
  <sheetProtection algorithmName="SHA-512" hashValue="uMlV5trlaKGIUP/2tviumaN8O56WEL3CKuvp3BKem7e3Aqqdj1n7shwJ1gy73HFV8CfTVVF0BU2rSGZ9hOTjZQ==" saltValue="HId6J5U6dZRgmLh7mHnZOQ==" spinCount="100000" sheet="1" objects="1" scenarios="1"/>
  <mergeCells count="37">
    <mergeCell ref="B9:C9"/>
    <mergeCell ref="B10:C10"/>
    <mergeCell ref="B11:C11"/>
    <mergeCell ref="B12:C12"/>
    <mergeCell ref="B13:C13"/>
    <mergeCell ref="A35:G44"/>
    <mergeCell ref="A34:G34"/>
    <mergeCell ref="A21:A27"/>
    <mergeCell ref="G31:G32"/>
    <mergeCell ref="D31:F32"/>
    <mergeCell ref="B21:C21"/>
    <mergeCell ref="B22:C22"/>
    <mergeCell ref="B23:C23"/>
    <mergeCell ref="B24:C24"/>
    <mergeCell ref="B25:C25"/>
    <mergeCell ref="B26:C26"/>
    <mergeCell ref="B27:C27"/>
    <mergeCell ref="B31:C31"/>
    <mergeCell ref="B32:C32"/>
    <mergeCell ref="B30:C30"/>
    <mergeCell ref="A30:A32"/>
    <mergeCell ref="B17:C17"/>
    <mergeCell ref="B18:C18"/>
    <mergeCell ref="A1:G1"/>
    <mergeCell ref="A2:G2"/>
    <mergeCell ref="A4:A8"/>
    <mergeCell ref="C4:F4"/>
    <mergeCell ref="B5:F5"/>
    <mergeCell ref="A3:G3"/>
    <mergeCell ref="A9:A18"/>
    <mergeCell ref="C6:D6"/>
    <mergeCell ref="D7:D8"/>
    <mergeCell ref="E6:E8"/>
    <mergeCell ref="F6:F8"/>
    <mergeCell ref="B14:C14"/>
    <mergeCell ref="B15:C15"/>
    <mergeCell ref="B16:C16"/>
  </mergeCells>
  <phoneticPr fontId="7" type="noConversion"/>
  <dataValidations count="3">
    <dataValidation type="decimal" allowBlank="1" showInputMessage="1" showErrorMessage="1" sqref="D10:D15 D22:D25" xr:uid="{00000000-0002-0000-0700-000000000000}">
      <formula1>0</formula1>
      <formula2>4</formula2>
    </dataValidation>
    <dataValidation type="whole" allowBlank="1" showInputMessage="1" showErrorMessage="1" sqref="E10:E15 E22:E25" xr:uid="{00000000-0002-0000-0700-000001000000}">
      <formula1>5</formula1>
      <formula2>9</formula2>
    </dataValidation>
    <dataValidation type="whole" allowBlank="1" showInputMessage="1" showErrorMessage="1" sqref="F10:F15 F22:F25" xr:uid="{00000000-0002-0000-0700-000002000000}">
      <formula1>10</formula1>
      <formula2>10</formula2>
    </dataValidation>
  </dataValidations>
  <pageMargins left="0.78740157480314965" right="0.43307086614173229" top="1.0629921259842521" bottom="0.55118110236220474" header="0.31496062992125984" footer="0.51181102362204722"/>
  <pageSetup scale="72" orientation="portrait" r:id="rId1"/>
  <headerFooter alignWithMargins="0">
    <oddHeader>&amp;LService
&amp;"Arial,Gras"Formation professionnelle&amp;R&amp;G</oddHeader>
    <oddFooter>&amp;C&amp;P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9">
    <tabColor indexed="13"/>
  </sheetPr>
  <dimension ref="A1:H64"/>
  <sheetViews>
    <sheetView showGridLines="0" zoomScale="140" zoomScaleNormal="140" workbookViewId="0">
      <selection activeCell="A16" sqref="A16:B16"/>
    </sheetView>
  </sheetViews>
  <sheetFormatPr baseColWidth="10" defaultColWidth="11.42578125" defaultRowHeight="24.95" customHeight="1" x14ac:dyDescent="0.2"/>
  <cols>
    <col min="1" max="1" width="29.85546875" style="34" customWidth="1"/>
    <col min="2" max="2" width="26" style="34" customWidth="1"/>
    <col min="3" max="3" width="18.7109375" style="34" customWidth="1"/>
    <col min="4" max="4" width="23.28515625" style="34" customWidth="1"/>
    <col min="5" max="5" width="44.7109375" style="34" customWidth="1"/>
    <col min="6" max="6" width="15.28515625" style="34" customWidth="1"/>
    <col min="7" max="7" width="44.7109375" style="34" customWidth="1"/>
    <col min="8" max="8" width="15.28515625" style="34" customWidth="1"/>
    <col min="9" max="16384" width="11.42578125" style="34"/>
  </cols>
  <sheetData>
    <row r="1" spans="1:8" s="32" customFormat="1" ht="31.5" customHeight="1" x14ac:dyDescent="0.2">
      <c r="A1" s="234" t="s">
        <v>22</v>
      </c>
      <c r="B1" s="235"/>
      <c r="C1" s="235"/>
      <c r="D1" s="236"/>
    </row>
    <row r="2" spans="1:8" s="32" customFormat="1" ht="6.75" customHeight="1" x14ac:dyDescent="0.2">
      <c r="A2"/>
      <c r="B2"/>
      <c r="C2"/>
      <c r="D2"/>
    </row>
    <row r="3" spans="1:8" s="32" customFormat="1" ht="20.100000000000001" customHeight="1" x14ac:dyDescent="0.2">
      <c r="A3" s="112" t="s">
        <v>5</v>
      </c>
      <c r="B3" s="39">
        <f>'Fiche du candidat'!B4</f>
        <v>0</v>
      </c>
      <c r="C3" s="112" t="s">
        <v>3</v>
      </c>
      <c r="D3" s="43">
        <f>'Fiche du candidat'!B3</f>
        <v>0</v>
      </c>
    </row>
    <row r="4" spans="1:8" s="32" customFormat="1" ht="20.100000000000001" customHeight="1" x14ac:dyDescent="0.2">
      <c r="A4" s="113" t="s">
        <v>1</v>
      </c>
      <c r="B4" s="39">
        <f>'Fiche du candidat'!B5</f>
        <v>0</v>
      </c>
      <c r="C4" s="113" t="s">
        <v>147</v>
      </c>
      <c r="D4" s="39">
        <f>'Fiche du candidat'!B7</f>
        <v>0</v>
      </c>
    </row>
    <row r="5" spans="1:8" s="32" customFormat="1" ht="20.100000000000001" customHeight="1" x14ac:dyDescent="0.2">
      <c r="A5" s="113" t="s">
        <v>72</v>
      </c>
      <c r="B5" s="40">
        <f>'Fiche du candidat'!B10</f>
        <v>0</v>
      </c>
      <c r="C5" s="114" t="s">
        <v>132</v>
      </c>
      <c r="D5" s="42">
        <f>'Fiche du candidat'!B8</f>
        <v>0</v>
      </c>
    </row>
    <row r="6" spans="1:8" s="32" customFormat="1" ht="20.100000000000001" customHeight="1" x14ac:dyDescent="0.2">
      <c r="A6" s="114" t="s">
        <v>4</v>
      </c>
      <c r="B6" s="41">
        <f>'Fiche du candidat'!B16</f>
        <v>0</v>
      </c>
      <c r="C6" s="326">
        <f>'Fiche du candidat'!B19</f>
        <v>0</v>
      </c>
      <c r="D6" s="327"/>
    </row>
    <row r="7" spans="1:8" customFormat="1" ht="6.75" customHeight="1" x14ac:dyDescent="0.2">
      <c r="A7" s="149"/>
      <c r="B7" s="150"/>
      <c r="C7" s="149"/>
      <c r="D7" s="151"/>
    </row>
    <row r="8" spans="1:8" customFormat="1" ht="20.100000000000001" customHeight="1" x14ac:dyDescent="0.2">
      <c r="A8" s="320" t="s">
        <v>80</v>
      </c>
      <c r="B8" s="320"/>
      <c r="C8" s="320"/>
      <c r="D8" s="320"/>
      <c r="E8" s="386" t="s">
        <v>197</v>
      </c>
      <c r="F8" s="387"/>
      <c r="G8" s="386" t="s">
        <v>198</v>
      </c>
      <c r="H8" s="387"/>
    </row>
    <row r="9" spans="1:8" s="32" customFormat="1" ht="94.5" customHeight="1" x14ac:dyDescent="0.2">
      <c r="A9" s="385"/>
      <c r="B9" s="385"/>
      <c r="C9" s="385"/>
      <c r="D9" s="385"/>
      <c r="E9" s="385"/>
      <c r="F9" s="385"/>
      <c r="G9" s="385"/>
      <c r="H9" s="385"/>
    </row>
    <row r="10" spans="1:8" s="32" customFormat="1" ht="94.5" customHeight="1" x14ac:dyDescent="0.2">
      <c r="A10" s="385"/>
      <c r="B10" s="385"/>
      <c r="C10" s="385"/>
      <c r="D10" s="385"/>
      <c r="E10" s="385"/>
      <c r="F10" s="385"/>
      <c r="G10" s="385"/>
      <c r="H10" s="385"/>
    </row>
    <row r="11" spans="1:8" s="32" customFormat="1" ht="94.5" customHeight="1" x14ac:dyDescent="0.2">
      <c r="A11" s="385"/>
      <c r="B11" s="385"/>
      <c r="C11" s="385"/>
      <c r="D11" s="385"/>
      <c r="E11" s="385"/>
      <c r="F11" s="385"/>
      <c r="G11" s="385"/>
      <c r="H11" s="385"/>
    </row>
    <row r="12" spans="1:8" s="32" customFormat="1" ht="94.5" customHeight="1" x14ac:dyDescent="0.2">
      <c r="A12" s="385"/>
      <c r="B12" s="385"/>
      <c r="C12" s="385"/>
      <c r="D12" s="385"/>
      <c r="E12" s="385"/>
      <c r="F12" s="385"/>
      <c r="G12" s="385"/>
      <c r="H12" s="385"/>
    </row>
    <row r="13" spans="1:8" s="32" customFormat="1" ht="94.5" customHeight="1" x14ac:dyDescent="0.2">
      <c r="A13" s="385"/>
      <c r="B13" s="385"/>
      <c r="C13" s="385"/>
      <c r="D13" s="385"/>
      <c r="E13" s="385"/>
      <c r="F13" s="385"/>
      <c r="G13" s="385"/>
      <c r="H13" s="385"/>
    </row>
    <row r="14" spans="1:8" s="32" customFormat="1" ht="94.5" customHeight="1" x14ac:dyDescent="0.2">
      <c r="A14" s="385"/>
      <c r="B14" s="385"/>
      <c r="C14" s="385"/>
      <c r="D14" s="385"/>
      <c r="E14" s="385"/>
      <c r="F14" s="385"/>
      <c r="G14" s="385"/>
      <c r="H14" s="385"/>
    </row>
    <row r="15" spans="1:8" s="32" customFormat="1" ht="94.5" customHeight="1" x14ac:dyDescent="0.2">
      <c r="A15" s="385"/>
      <c r="B15" s="385"/>
      <c r="C15" s="385"/>
      <c r="D15" s="385"/>
      <c r="E15" s="385"/>
      <c r="F15" s="385"/>
      <c r="G15" s="385"/>
      <c r="H15" s="385"/>
    </row>
    <row r="16" spans="1:8" s="32" customFormat="1" ht="94.5" customHeight="1" x14ac:dyDescent="0.2">
      <c r="A16" s="385"/>
      <c r="B16" s="385"/>
      <c r="C16" s="385"/>
      <c r="D16" s="385"/>
      <c r="E16" s="385"/>
      <c r="F16" s="385"/>
      <c r="G16" s="385"/>
      <c r="H16" s="385"/>
    </row>
    <row r="17" spans="1:8" s="32" customFormat="1" ht="21" customHeight="1" x14ac:dyDescent="0.2">
      <c r="A17" s="148"/>
      <c r="B17" s="148"/>
    </row>
    <row r="18" spans="1:8" customFormat="1" ht="20.100000000000001" customHeight="1" x14ac:dyDescent="0.2">
      <c r="A18" s="320" t="s">
        <v>30</v>
      </c>
      <c r="B18" s="320"/>
      <c r="C18" s="320"/>
      <c r="D18" s="320"/>
      <c r="E18" s="386" t="s">
        <v>197</v>
      </c>
      <c r="F18" s="387"/>
      <c r="G18" s="386" t="s">
        <v>198</v>
      </c>
      <c r="H18" s="387"/>
    </row>
    <row r="19" spans="1:8" s="32" customFormat="1" ht="94.5" customHeight="1" x14ac:dyDescent="0.2">
      <c r="A19" s="385"/>
      <c r="B19" s="385"/>
      <c r="C19" s="385"/>
      <c r="D19" s="385"/>
      <c r="E19" s="385"/>
      <c r="F19" s="385"/>
      <c r="G19" s="385"/>
      <c r="H19" s="385"/>
    </row>
    <row r="20" spans="1:8" s="32" customFormat="1" ht="94.5" customHeight="1" x14ac:dyDescent="0.2">
      <c r="A20" s="385"/>
      <c r="B20" s="385"/>
      <c r="C20" s="385"/>
      <c r="D20" s="385"/>
      <c r="E20" s="385"/>
      <c r="F20" s="385"/>
      <c r="G20" s="385"/>
      <c r="H20" s="385"/>
    </row>
    <row r="21" spans="1:8" s="32" customFormat="1" ht="94.5" customHeight="1" x14ac:dyDescent="0.2">
      <c r="A21" s="385"/>
      <c r="B21" s="385"/>
      <c r="C21" s="385"/>
      <c r="D21" s="385"/>
      <c r="E21" s="385"/>
      <c r="F21" s="385"/>
      <c r="G21" s="385"/>
      <c r="H21" s="385"/>
    </row>
    <row r="22" spans="1:8" s="32" customFormat="1" ht="94.5" customHeight="1" x14ac:dyDescent="0.2">
      <c r="A22" s="385"/>
      <c r="B22" s="385"/>
      <c r="C22" s="385"/>
      <c r="D22" s="385"/>
      <c r="E22" s="385"/>
      <c r="F22" s="385"/>
      <c r="G22" s="385"/>
      <c r="H22" s="385"/>
    </row>
    <row r="23" spans="1:8" s="32" customFormat="1" ht="94.5" customHeight="1" x14ac:dyDescent="0.2">
      <c r="A23" s="385"/>
      <c r="B23" s="385"/>
      <c r="C23" s="385"/>
      <c r="D23" s="385"/>
      <c r="E23" s="385"/>
      <c r="F23" s="385"/>
      <c r="G23" s="385"/>
      <c r="H23" s="385"/>
    </row>
    <row r="24" spans="1:8" s="32" customFormat="1" ht="94.5" customHeight="1" x14ac:dyDescent="0.2">
      <c r="A24" s="385"/>
      <c r="B24" s="385"/>
      <c r="C24" s="385"/>
      <c r="D24" s="385"/>
      <c r="E24" s="385"/>
      <c r="F24" s="385"/>
      <c r="G24" s="385"/>
      <c r="H24" s="385"/>
    </row>
    <row r="25" spans="1:8" s="32" customFormat="1" ht="94.5" customHeight="1" x14ac:dyDescent="0.2">
      <c r="A25" s="385"/>
      <c r="B25" s="385"/>
      <c r="C25" s="385"/>
      <c r="D25" s="385"/>
      <c r="E25" s="385"/>
      <c r="F25" s="385"/>
      <c r="G25" s="385"/>
      <c r="H25" s="385"/>
    </row>
    <row r="26" spans="1:8" s="32" customFormat="1" ht="94.5" customHeight="1" x14ac:dyDescent="0.2">
      <c r="A26" s="385"/>
      <c r="B26" s="385"/>
      <c r="C26" s="385"/>
      <c r="D26" s="385"/>
      <c r="E26" s="385"/>
      <c r="F26" s="385"/>
      <c r="G26" s="385"/>
      <c r="H26" s="385"/>
    </row>
    <row r="27" spans="1:8" s="32" customFormat="1" ht="94.5" customHeight="1" x14ac:dyDescent="0.2">
      <c r="A27" s="385"/>
      <c r="B27" s="385"/>
      <c r="C27" s="385"/>
      <c r="D27" s="385"/>
      <c r="E27" s="385"/>
      <c r="F27" s="385"/>
      <c r="G27" s="385"/>
      <c r="H27" s="385"/>
    </row>
    <row r="28" spans="1:8" s="32" customFormat="1" ht="94.5" customHeight="1" x14ac:dyDescent="0.2">
      <c r="A28" s="385"/>
      <c r="B28" s="385"/>
      <c r="C28" s="385"/>
      <c r="D28" s="385"/>
      <c r="E28" s="385"/>
      <c r="F28" s="385"/>
      <c r="G28" s="385"/>
      <c r="H28" s="385"/>
    </row>
    <row r="29" spans="1:8" s="32" customFormat="1" ht="94.5" customHeight="1" x14ac:dyDescent="0.2">
      <c r="A29" s="385"/>
      <c r="B29" s="385"/>
      <c r="C29" s="385"/>
      <c r="D29" s="385"/>
      <c r="E29" s="385"/>
      <c r="F29" s="385"/>
      <c r="G29" s="385"/>
      <c r="H29" s="385"/>
    </row>
    <row r="30" spans="1:8" s="32" customFormat="1" ht="94.5" customHeight="1" x14ac:dyDescent="0.2">
      <c r="A30" s="385"/>
      <c r="B30" s="385"/>
      <c r="C30" s="385"/>
      <c r="D30" s="385"/>
      <c r="E30" s="385"/>
      <c r="F30" s="385"/>
      <c r="G30" s="385"/>
      <c r="H30" s="385"/>
    </row>
    <row r="31" spans="1:8" s="32" customFormat="1" ht="94.5" customHeight="1" x14ac:dyDescent="0.2">
      <c r="A31" s="385"/>
      <c r="B31" s="385"/>
      <c r="C31" s="385"/>
      <c r="D31" s="385"/>
      <c r="E31" s="385"/>
      <c r="F31" s="385"/>
      <c r="G31" s="385"/>
      <c r="H31" s="385"/>
    </row>
    <row r="32" spans="1:8" s="32" customFormat="1" ht="94.5" customHeight="1" x14ac:dyDescent="0.2">
      <c r="A32" s="385"/>
      <c r="B32" s="385"/>
      <c r="C32" s="385"/>
      <c r="D32" s="385"/>
      <c r="E32" s="385"/>
      <c r="F32" s="385"/>
      <c r="G32" s="385"/>
      <c r="H32" s="385"/>
    </row>
    <row r="33" spans="1:4" ht="9.9499999999999993" customHeight="1" x14ac:dyDescent="0.2">
      <c r="A33" s="33"/>
    </row>
    <row r="34" spans="1:4" s="36" customFormat="1" ht="35.25" customHeight="1" x14ac:dyDescent="0.2">
      <c r="A34" s="93" t="s">
        <v>162</v>
      </c>
      <c r="B34" s="143"/>
      <c r="C34" s="144" t="s">
        <v>75</v>
      </c>
      <c r="D34" s="156"/>
    </row>
    <row r="35" spans="1:4" ht="24.95" customHeight="1" x14ac:dyDescent="0.2">
      <c r="A35" s="38"/>
      <c r="B35" s="38"/>
      <c r="C35" s="38"/>
      <c r="D35" s="38"/>
    </row>
    <row r="36" spans="1:4" ht="24.95" customHeight="1" x14ac:dyDescent="0.2">
      <c r="A36" s="33"/>
    </row>
    <row r="37" spans="1:4" ht="24.95" customHeight="1" x14ac:dyDescent="0.2">
      <c r="A37" s="33"/>
    </row>
    <row r="38" spans="1:4" ht="24.95" customHeight="1" x14ac:dyDescent="0.2">
      <c r="A38" s="33"/>
    </row>
    <row r="39" spans="1:4" ht="24.95" customHeight="1" x14ac:dyDescent="0.2">
      <c r="A39" s="33"/>
    </row>
    <row r="40" spans="1:4" ht="24.95" customHeight="1" x14ac:dyDescent="0.2">
      <c r="A40" s="33"/>
    </row>
    <row r="41" spans="1:4" ht="24.95" customHeight="1" x14ac:dyDescent="0.2">
      <c r="A41" s="33"/>
    </row>
    <row r="42" spans="1:4" ht="24.95" customHeight="1" x14ac:dyDescent="0.2">
      <c r="A42" s="33"/>
    </row>
    <row r="43" spans="1:4" ht="24.95" customHeight="1" x14ac:dyDescent="0.2">
      <c r="A43" s="33"/>
    </row>
    <row r="44" spans="1:4" ht="24.95" customHeight="1" x14ac:dyDescent="0.2">
      <c r="A44" s="33"/>
    </row>
    <row r="45" spans="1:4" ht="24.95" customHeight="1" x14ac:dyDescent="0.2">
      <c r="A45" s="33"/>
    </row>
    <row r="46" spans="1:4" ht="24.95" customHeight="1" x14ac:dyDescent="0.2">
      <c r="A46" s="33"/>
    </row>
    <row r="47" spans="1:4" ht="24.95" customHeight="1" x14ac:dyDescent="0.2">
      <c r="A47" s="33"/>
    </row>
    <row r="48" spans="1:4" ht="24.95" customHeight="1" x14ac:dyDescent="0.2">
      <c r="A48" s="33"/>
    </row>
    <row r="49" spans="1:1" ht="24.95" customHeight="1" x14ac:dyDescent="0.2">
      <c r="A49" s="33"/>
    </row>
    <row r="50" spans="1:1" ht="24.95" customHeight="1" x14ac:dyDescent="0.2">
      <c r="A50" s="33"/>
    </row>
    <row r="51" spans="1:1" ht="24.95" customHeight="1" x14ac:dyDescent="0.2">
      <c r="A51" s="33"/>
    </row>
    <row r="52" spans="1:1" ht="24.95" customHeight="1" x14ac:dyDescent="0.2">
      <c r="A52" s="33"/>
    </row>
    <row r="53" spans="1:1" ht="24.95" customHeight="1" x14ac:dyDescent="0.2">
      <c r="A53" s="33"/>
    </row>
    <row r="54" spans="1:1" ht="24.95" customHeight="1" x14ac:dyDescent="0.2">
      <c r="A54" s="33"/>
    </row>
    <row r="55" spans="1:1" ht="24.95" customHeight="1" x14ac:dyDescent="0.2">
      <c r="A55" s="33"/>
    </row>
    <row r="56" spans="1:1" ht="24.95" customHeight="1" x14ac:dyDescent="0.2">
      <c r="A56" s="33"/>
    </row>
    <row r="57" spans="1:1" ht="24.95" customHeight="1" x14ac:dyDescent="0.2">
      <c r="A57" s="33"/>
    </row>
    <row r="58" spans="1:1" ht="24.95" customHeight="1" x14ac:dyDescent="0.2">
      <c r="A58" s="33"/>
    </row>
    <row r="59" spans="1:1" ht="24.95" customHeight="1" x14ac:dyDescent="0.2">
      <c r="A59" s="33"/>
    </row>
    <row r="60" spans="1:1" ht="24.95" customHeight="1" x14ac:dyDescent="0.2">
      <c r="A60" s="33"/>
    </row>
    <row r="61" spans="1:1" ht="24.95" customHeight="1" x14ac:dyDescent="0.2">
      <c r="A61" s="33"/>
    </row>
    <row r="62" spans="1:1" ht="24.95" customHeight="1" x14ac:dyDescent="0.2">
      <c r="A62" s="33"/>
    </row>
    <row r="63" spans="1:1" ht="24.95" customHeight="1" x14ac:dyDescent="0.2">
      <c r="A63" s="33"/>
    </row>
    <row r="64" spans="1:1" ht="24.95" customHeight="1" x14ac:dyDescent="0.2">
      <c r="A64" s="33"/>
    </row>
  </sheetData>
  <mergeCells count="96">
    <mergeCell ref="C20:D20"/>
    <mergeCell ref="C31:D31"/>
    <mergeCell ref="C32:D32"/>
    <mergeCell ref="A20:B20"/>
    <mergeCell ref="A31:B31"/>
    <mergeCell ref="A32:B32"/>
    <mergeCell ref="C23:D23"/>
    <mergeCell ref="C22:D22"/>
    <mergeCell ref="C21:D21"/>
    <mergeCell ref="A21:B21"/>
    <mergeCell ref="A22:B22"/>
    <mergeCell ref="A23:B23"/>
    <mergeCell ref="C24:D24"/>
    <mergeCell ref="A27:B27"/>
    <mergeCell ref="A26:B26"/>
    <mergeCell ref="A18:D18"/>
    <mergeCell ref="A19:B19"/>
    <mergeCell ref="C10:D10"/>
    <mergeCell ref="A11:B11"/>
    <mergeCell ref="C11:D11"/>
    <mergeCell ref="A13:B13"/>
    <mergeCell ref="C13:D13"/>
    <mergeCell ref="A15:B15"/>
    <mergeCell ref="C15:D15"/>
    <mergeCell ref="A14:B14"/>
    <mergeCell ref="C14:D14"/>
    <mergeCell ref="C16:D16"/>
    <mergeCell ref="A16:B16"/>
    <mergeCell ref="C19:D19"/>
    <mergeCell ref="A12:B12"/>
    <mergeCell ref="C12:D12"/>
    <mergeCell ref="A9:B9"/>
    <mergeCell ref="C9:D9"/>
    <mergeCell ref="A10:B10"/>
    <mergeCell ref="A24:B24"/>
    <mergeCell ref="A30:B30"/>
    <mergeCell ref="A29:B29"/>
    <mergeCell ref="C27:D27"/>
    <mergeCell ref="C26:D26"/>
    <mergeCell ref="C25:D25"/>
    <mergeCell ref="C30:D30"/>
    <mergeCell ref="C29:D29"/>
    <mergeCell ref="C28:D28"/>
    <mergeCell ref="A28:B28"/>
    <mergeCell ref="A25:B25"/>
    <mergeCell ref="E9:F9"/>
    <mergeCell ref="E8:F8"/>
    <mergeCell ref="G8:H8"/>
    <mergeCell ref="G9:H9"/>
    <mergeCell ref="A1:D1"/>
    <mergeCell ref="C6:D6"/>
    <mergeCell ref="A8:D8"/>
    <mergeCell ref="E10:F10"/>
    <mergeCell ref="G10:H10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32:F32"/>
    <mergeCell ref="G32:H32"/>
    <mergeCell ref="E29:F29"/>
    <mergeCell ref="G29:H29"/>
    <mergeCell ref="E30:F30"/>
    <mergeCell ref="G30:H30"/>
    <mergeCell ref="E31:F31"/>
    <mergeCell ref="G31:H31"/>
  </mergeCells>
  <phoneticPr fontId="7" type="noConversion"/>
  <pageMargins left="0.39370078740157483" right="0.35433070866141736" top="1.2204724409448819" bottom="0.55118110236220474" header="0.39370078740157483" footer="0.51181102362204722"/>
  <pageSetup paperSize="9" orientation="portrait" r:id="rId1"/>
  <headerFooter alignWithMargins="0">
    <oddHeader>&amp;LService
&amp;"Arial,Gras"Formation professionnelle&amp;R&amp;"Arial,Gras italique"&amp;14&amp;G</oddHeader>
    <oddFooter>&amp;C&amp;P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1435CD2C33354B8C911C81BBD0D252" ma:contentTypeVersion="15" ma:contentTypeDescription="Crée un document." ma:contentTypeScope="" ma:versionID="8a3ec9380b92b1396437ca88b356caf7">
  <xsd:schema xmlns:xsd="http://www.w3.org/2001/XMLSchema" xmlns:xs="http://www.w3.org/2001/XMLSchema" xmlns:p="http://schemas.microsoft.com/office/2006/metadata/properties" xmlns:ns2="6e1f99e2-5333-41da-8b53-4841ed365a7c" xmlns:ns3="b6a4f033-4b85-4657-be8c-7e0985d97169" targetNamespace="http://schemas.microsoft.com/office/2006/metadata/properties" ma:root="true" ma:fieldsID="8514dbf48b10cce51c4e194cb586c70b" ns2:_="" ns3:_="">
    <xsd:import namespace="6e1f99e2-5333-41da-8b53-4841ed365a7c"/>
    <xsd:import namespace="b6a4f033-4b85-4657-be8c-7e0985d971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1f99e2-5333-41da-8b53-4841ed365a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Balises d’images" ma:readOnly="false" ma:fieldId="{5cf76f15-5ced-4ddc-b409-7134ff3c332f}" ma:taxonomyMulti="true" ma:sspId="0f036082-0336-48cf-b551-7e68b48385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a4f033-4b85-4657-be8c-7e0985d97169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2bc3be57-07cc-4d36-a2db-e357e90c9c33}" ma:internalName="TaxCatchAll" ma:showField="CatchAllData" ma:web="b6a4f033-4b85-4657-be8c-7e0985d9716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8333E1-80DF-4C81-B01D-86F3CA45E5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1f99e2-5333-41da-8b53-4841ed365a7c"/>
    <ds:schemaRef ds:uri="b6a4f033-4b85-4657-be8c-7e0985d971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F48E36-11D6-4ACA-BE8B-D3E623EEDD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7</vt:i4>
      </vt:variant>
    </vt:vector>
  </HeadingPairs>
  <TitlesOfParts>
    <vt:vector size="18" baseType="lpstr">
      <vt:lpstr>Explications</vt:lpstr>
      <vt:lpstr>Fiche du candidat</vt:lpstr>
      <vt:lpstr>Cahier des charges</vt:lpstr>
      <vt:lpstr>comp. méth-soc-perso</vt:lpstr>
      <vt:lpstr>Approbation du projet TPI</vt:lpstr>
      <vt:lpstr>PV des visites</vt:lpstr>
      <vt:lpstr>Suivi du TPI</vt:lpstr>
      <vt:lpstr>comp. prof. </vt:lpstr>
      <vt:lpstr>protocole d'entretien</vt:lpstr>
      <vt:lpstr>Présentation</vt:lpstr>
      <vt:lpstr>Note finale</vt:lpstr>
      <vt:lpstr>'Cahier des charges'!Zone_d_impression</vt:lpstr>
      <vt:lpstr>'comp. méth-soc-perso'!Zone_d_impression</vt:lpstr>
      <vt:lpstr>'comp. prof. '!Zone_d_impression</vt:lpstr>
      <vt:lpstr>'Note finale'!Zone_d_impression</vt:lpstr>
      <vt:lpstr>Présentation!Zone_d_impression</vt:lpstr>
      <vt:lpstr>'PV des visites'!Zone_d_impression</vt:lpstr>
      <vt:lpstr>'Suivi du TPI'!Zone_d_impression</vt:lpstr>
    </vt:vector>
  </TitlesOfParts>
  <Company>&lt;Default&gt;CPAI-JB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cp-ldu</dc:creator>
  <cp:lastModifiedBy>Frédérique Maillard</cp:lastModifiedBy>
  <cp:lastPrinted>2024-03-25T07:59:59Z</cp:lastPrinted>
  <dcterms:created xsi:type="dcterms:W3CDTF">2005-09-26T20:03:29Z</dcterms:created>
  <dcterms:modified xsi:type="dcterms:W3CDTF">2024-04-03T14:04:45Z</dcterms:modified>
</cp:coreProperties>
</file>